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aiba\Desktop\Emory Options and Futures\"/>
    </mc:Choice>
  </mc:AlternateContent>
  <xr:revisionPtr revIDLastSave="0" documentId="8_{87595726-E54B-4848-80D3-F9FB45622702}" xr6:coauthVersionLast="47" xr6:coauthVersionMax="47" xr10:uidLastSave="{00000000-0000-0000-0000-000000000000}"/>
  <bookViews>
    <workbookView xWindow="-108" yWindow="-108" windowWidth="23256" windowHeight="12456" xr2:uid="{00000000-000D-0000-FFFF-FFFF00000000}"/>
  </bookViews>
  <sheets>
    <sheet name="Assignment Answers" sheetId="1" r:id="rId1"/>
  </sheets>
  <calcPr calcId="181029"/>
  <fileRecoveryPr repairLoad="1"/>
</workbook>
</file>

<file path=xl/calcChain.xml><?xml version="1.0" encoding="utf-8"?>
<calcChain xmlns="http://schemas.openxmlformats.org/spreadsheetml/2006/main">
  <c r="B20" i="1" l="1"/>
  <c r="B19" i="1"/>
  <c r="C16" i="1"/>
  <c r="C15" i="1"/>
  <c r="C14" i="1"/>
  <c r="C8" i="1"/>
  <c r="C31" i="1" s="1"/>
  <c r="D31" i="1" s="1"/>
  <c r="C7" i="1"/>
  <c r="C30" i="1" s="1"/>
  <c r="D30" i="1" s="1"/>
  <c r="C6" i="1"/>
  <c r="B25" i="1" s="1"/>
  <c r="C29" i="1" l="1"/>
  <c r="D29" i="1" s="1"/>
  <c r="D32" i="1" s="1"/>
  <c r="D34" i="1" s="1"/>
  <c r="B24" i="1"/>
</calcChain>
</file>

<file path=xl/sharedStrings.xml><?xml version="1.0" encoding="utf-8"?>
<sst xmlns="http://schemas.openxmlformats.org/spreadsheetml/2006/main" count="27" uniqueCount="26">
  <si>
    <t>Part 1: Term Structure of Interest Rates and Forward Rates</t>
  </si>
  <si>
    <t>t</t>
  </si>
  <si>
    <t>j</t>
  </si>
  <si>
    <t>k</t>
  </si>
  <si>
    <t>1c: Investment alternatives and future value</t>
  </si>
  <si>
    <t>Alternative (i) FV</t>
  </si>
  <si>
    <t>Alternative (ii) FV</t>
  </si>
  <si>
    <t>Preferred alternative</t>
  </si>
  <si>
    <t>2a: Theoretical bond prices</t>
  </si>
  <si>
    <t>Bond A price</t>
  </si>
  <si>
    <t>Bond B price</t>
  </si>
  <si>
    <t>2b: Arbitrage strategy for Bond A</t>
  </si>
  <si>
    <t>Zero Coupon t</t>
  </si>
  <si>
    <t>Quantity</t>
  </si>
  <si>
    <t>Price per unit (b_t)</t>
  </si>
  <si>
    <t>Cost</t>
  </si>
  <si>
    <t>Total cost</t>
  </si>
  <si>
    <t>Market price of Bond A</t>
  </si>
  <si>
    <t>Riskless profit per $100 face</t>
  </si>
  <si>
    <t>Strategy explanation</t>
  </si>
  <si>
    <t>Short sell Bond A at its market price of $95 per $100 face and purchase 1-year, 2-year, and 3-year zero-coupon bonds in quantities of 3, 3, and 103 units respectively. The cost of these bonds (the replicating portfolio) equals the theoretical price of Bond A. The difference between the sale proceeds and the cost of the replicating portfolio is the arbitrage profit.</t>
  </si>
  <si>
    <t>1b: Forward rates f jk</t>
  </si>
  <si>
    <t>Spot rate r t</t>
  </si>
  <si>
    <t>Forward rate f jk</t>
  </si>
  <si>
    <t>Discount factor b t</t>
  </si>
  <si>
    <t>1a: Zero-coupon bond prices (b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</si>
</sst>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0.000%"/>
    <numFmt numFmtId="166" formatCode="\$#,##0.00"/>
    <numFmt numFmtId="167" formatCode="\$#,##0.000"/>
  </numFmts>
  <fonts count="3" x14ac:knownFonts="1">
    <font>
      <sz val="11"/>
      <color theme="1"/>
      <name val="Calibri"/>
      <family val="2"/>
      <scheme val="minor"/>
    </font>
    <font>
      <b/>
      <sz val="14"/>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167" fontId="0" fillId="0" borderId="0" xfId="0" applyNumberFormat="1"/>
    <xf numFmtId="0" fontId="0" fillId="0" borderId="0" xfId="0" applyAlignment="1">
      <alignment horizontal="center"/>
    </xf>
    <xf numFmtId="0" fontId="2" fillId="0" borderId="0" xfId="0" applyFont="1" applyAlignment="1">
      <alignment horizontal="center"/>
    </xf>
    <xf numFmtId="10"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0" fontId="0" fillId="0" borderId="0" xfId="0" applyAlignment="1">
      <alignment horizontal="center" wrapText="1"/>
    </xf>
    <xf numFmtId="164" fontId="0" fillId="0" borderId="0" xfId="0" applyNumberFormat="1" applyAlignment="1">
      <alignment horizontal="center"/>
    </xf>
    <xf numFmtId="165" fontId="0" fillId="0" borderId="0" xfId="0" applyNumberForma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topLeftCell="A18" workbookViewId="0">
      <selection activeCell="B21" sqref="B21"/>
    </sheetView>
  </sheetViews>
  <sheetFormatPr defaultRowHeight="14.4" x14ac:dyDescent="0.3"/>
  <cols>
    <col min="1" max="1" width="39.21875" customWidth="1"/>
    <col min="2" max="2" width="40" style="4" customWidth="1"/>
    <col min="3" max="3" width="25" style="4" customWidth="1"/>
    <col min="4" max="4" width="20" customWidth="1"/>
  </cols>
  <sheetData>
    <row r="1" spans="1:3" ht="18" x14ac:dyDescent="0.35">
      <c r="A1" s="1"/>
    </row>
    <row r="3" spans="1:3" x14ac:dyDescent="0.3">
      <c r="A3" s="2" t="s">
        <v>0</v>
      </c>
    </row>
    <row r="4" spans="1:3" x14ac:dyDescent="0.3">
      <c r="A4" s="2" t="s">
        <v>25</v>
      </c>
    </row>
    <row r="5" spans="1:3" x14ac:dyDescent="0.3">
      <c r="A5" s="2" t="s">
        <v>1</v>
      </c>
      <c r="B5" s="5" t="s">
        <v>22</v>
      </c>
      <c r="C5" s="5" t="s">
        <v>24</v>
      </c>
    </row>
    <row r="6" spans="1:3" x14ac:dyDescent="0.3">
      <c r="A6">
        <v>1</v>
      </c>
      <c r="B6" s="6">
        <v>0.04</v>
      </c>
      <c r="C6" s="10">
        <f>1/(1+B6)^A6</f>
        <v>0.96153846153846145</v>
      </c>
    </row>
    <row r="7" spans="1:3" x14ac:dyDescent="0.3">
      <c r="A7">
        <v>2</v>
      </c>
      <c r="B7" s="6">
        <v>5.2499999999999998E-2</v>
      </c>
      <c r="C7" s="10">
        <f>1/(1+B7)^A7</f>
        <v>0.90272566731173942</v>
      </c>
    </row>
    <row r="8" spans="1:3" x14ac:dyDescent="0.3">
      <c r="A8">
        <v>3</v>
      </c>
      <c r="B8" s="6">
        <v>5.5E-2</v>
      </c>
      <c r="C8" s="10">
        <f>1/(1+B8)^A8</f>
        <v>0.85161366418382267</v>
      </c>
    </row>
    <row r="12" spans="1:3" x14ac:dyDescent="0.3">
      <c r="A12" s="2" t="s">
        <v>21</v>
      </c>
    </row>
    <row r="13" spans="1:3" x14ac:dyDescent="0.3">
      <c r="A13" s="2" t="s">
        <v>2</v>
      </c>
      <c r="B13" s="5" t="s">
        <v>3</v>
      </c>
      <c r="C13" s="5" t="s">
        <v>23</v>
      </c>
    </row>
    <row r="14" spans="1:3" x14ac:dyDescent="0.3">
      <c r="A14">
        <v>1</v>
      </c>
      <c r="B14" s="4">
        <v>2</v>
      </c>
      <c r="C14" s="11">
        <f>((1+$B$7)^2)/((1+$B$6)^1)-1</f>
        <v>6.5150240384615365E-2</v>
      </c>
    </row>
    <row r="15" spans="1:3" x14ac:dyDescent="0.3">
      <c r="A15">
        <v>2</v>
      </c>
      <c r="B15" s="4">
        <v>3</v>
      </c>
      <c r="C15" s="11">
        <f>((1+$B$8)^3)/((1+$B$7)^2)-1</f>
        <v>6.0017828831929299E-2</v>
      </c>
    </row>
    <row r="16" spans="1:3" x14ac:dyDescent="0.3">
      <c r="A16">
        <v>1</v>
      </c>
      <c r="B16" s="4">
        <v>3</v>
      </c>
      <c r="C16" s="11">
        <f>(((1+$B$8)^3)/((1+$B$6)^1))^(1/(3-1))-1</f>
        <v>6.2580935831387574E-2</v>
      </c>
    </row>
    <row r="18" spans="1:4" x14ac:dyDescent="0.3">
      <c r="A18" s="2" t="s">
        <v>4</v>
      </c>
    </row>
    <row r="19" spans="1:4" x14ac:dyDescent="0.3">
      <c r="A19" t="s">
        <v>5</v>
      </c>
      <c r="B19" s="7">
        <f>10000*(1+B7)^2</f>
        <v>11077.5625</v>
      </c>
    </row>
    <row r="20" spans="1:4" x14ac:dyDescent="0.3">
      <c r="A20" t="s">
        <v>6</v>
      </c>
      <c r="B20" s="7">
        <f>10000*(1+B6)*(1+0.0675)</f>
        <v>11101.999999999998</v>
      </c>
    </row>
    <row r="21" spans="1:4" x14ac:dyDescent="0.3">
      <c r="A21" t="s">
        <v>7</v>
      </c>
      <c r="B21" s="4" t="s">
        <v>6</v>
      </c>
    </row>
    <row r="23" spans="1:4" x14ac:dyDescent="0.3">
      <c r="A23" s="2" t="s">
        <v>8</v>
      </c>
    </row>
    <row r="24" spans="1:4" x14ac:dyDescent="0.3">
      <c r="A24" t="s">
        <v>9</v>
      </c>
      <c r="B24" s="8">
        <f>3*$C$6 + 3*$C$7 + (3+100)*$C$8</f>
        <v>93.308999797484333</v>
      </c>
    </row>
    <row r="25" spans="1:4" x14ac:dyDescent="0.3">
      <c r="A25" t="s">
        <v>10</v>
      </c>
      <c r="B25" s="8">
        <f>10*$C$6 + 10*$C$7 + (10+100)*$C$8</f>
        <v>112.32014434872249</v>
      </c>
    </row>
    <row r="27" spans="1:4" x14ac:dyDescent="0.3">
      <c r="A27" s="2" t="s">
        <v>11</v>
      </c>
    </row>
    <row r="28" spans="1:4" x14ac:dyDescent="0.3">
      <c r="A28" s="2" t="s">
        <v>12</v>
      </c>
      <c r="B28" s="5" t="s">
        <v>13</v>
      </c>
      <c r="C28" s="5" t="s">
        <v>14</v>
      </c>
      <c r="D28" s="2" t="s">
        <v>15</v>
      </c>
    </row>
    <row r="29" spans="1:4" x14ac:dyDescent="0.3">
      <c r="A29">
        <v>1</v>
      </c>
      <c r="B29" s="4">
        <v>3</v>
      </c>
      <c r="C29" s="10">
        <f>$C$6</f>
        <v>0.96153846153846145</v>
      </c>
      <c r="D29" s="3">
        <f>B29*C29</f>
        <v>2.8846153846153841</v>
      </c>
    </row>
    <row r="30" spans="1:4" x14ac:dyDescent="0.3">
      <c r="A30">
        <v>2</v>
      </c>
      <c r="B30" s="4">
        <v>3</v>
      </c>
      <c r="C30" s="10">
        <f>$C$7</f>
        <v>0.90272566731173942</v>
      </c>
      <c r="D30" s="3">
        <f>B30*C30</f>
        <v>2.7081770019352183</v>
      </c>
    </row>
    <row r="31" spans="1:4" x14ac:dyDescent="0.3">
      <c r="A31">
        <v>3</v>
      </c>
      <c r="B31" s="4">
        <v>103</v>
      </c>
      <c r="C31" s="10">
        <f>$C$8</f>
        <v>0.85161366418382267</v>
      </c>
      <c r="D31" s="3">
        <f>B31*C31</f>
        <v>87.716207410933734</v>
      </c>
    </row>
    <row r="32" spans="1:4" x14ac:dyDescent="0.3">
      <c r="C32" s="5" t="s">
        <v>16</v>
      </c>
      <c r="D32" s="3">
        <f>SUM(D29:D31)</f>
        <v>93.308999797484333</v>
      </c>
    </row>
    <row r="33" spans="1:4" x14ac:dyDescent="0.3">
      <c r="C33" s="5" t="s">
        <v>17</v>
      </c>
      <c r="D33" s="3">
        <v>95</v>
      </c>
    </row>
    <row r="34" spans="1:4" x14ac:dyDescent="0.3">
      <c r="C34" s="5" t="s">
        <v>18</v>
      </c>
      <c r="D34" s="3">
        <f>D33-D32</f>
        <v>1.6910002025156672</v>
      </c>
    </row>
    <row r="35" spans="1:4" ht="115.2" x14ac:dyDescent="0.3">
      <c r="A35" s="2" t="s">
        <v>19</v>
      </c>
      <c r="B35" s="9" t="s">
        <v>20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Office</Application>
  <DocSecurity>0</DocSecurity>
  <ScaleCrop>false</ScaleCrop>
  <HeadingPairs>
    <vt:vector size="2" baseType="variant">
      <vt:variant>
        <vt:lpstr>Worksheets</vt:lpstr>
      </vt:variant>
      <vt:variant>
        <vt:i4>1</vt:i4>
      </vt:variant>
    </vt:vector>
  </HeadingPairs>
  <TitlesOfParts>
    <vt:vector size="1" baseType="lpstr">
      <vt:lpstr>Assignment Answers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2025-11-07T22:31:39Z</dcterms:created>
  <dcterms:modified xsi:type="dcterms:W3CDTF">2025-11-07T23:15:32Z</dcterms:modified>
</cp:coreProperties>
</file>