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Fin Markets/"/>
    </mc:Choice>
  </mc:AlternateContent>
  <xr:revisionPtr revIDLastSave="5" documentId="11_525C0D6AF60334176352546839FBDEE93E530A90" xr6:coauthVersionLast="47" xr6:coauthVersionMax="47" xr10:uidLastSave="{79310175-9286-44CC-B422-01D5FD007D0D}"/>
  <bookViews>
    <workbookView xWindow="11424" yWindow="0" windowWidth="11712" windowHeight="13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A22" i="1"/>
  <c r="C22" i="1" s="1"/>
  <c r="A21" i="1"/>
  <c r="D21" i="1" s="1"/>
  <c r="B20" i="1"/>
  <c r="B21" i="1" s="1"/>
  <c r="D32" i="1"/>
  <c r="D27" i="1"/>
  <c r="C32" i="1"/>
  <c r="C27" i="1"/>
  <c r="B27" i="1"/>
  <c r="A29" i="1"/>
  <c r="D29" i="1" s="1"/>
  <c r="A30" i="1"/>
  <c r="C30" i="1" s="1"/>
  <c r="A31" i="1"/>
  <c r="C31" i="1" s="1"/>
  <c r="A28" i="1"/>
  <c r="D28" i="1" s="1"/>
  <c r="D31" i="1" l="1"/>
  <c r="D22" i="1"/>
  <c r="B22" i="1"/>
  <c r="D23" i="1"/>
  <c r="D24" i="1" s="1"/>
  <c r="B28" i="1"/>
  <c r="B29" i="1" s="1"/>
  <c r="B30" i="1" s="1"/>
  <c r="B31" i="1" s="1"/>
  <c r="B32" i="1" s="1"/>
  <c r="C21" i="1"/>
  <c r="C23" i="1" s="1"/>
  <c r="C28" i="1"/>
  <c r="C33" i="1" s="1"/>
  <c r="C29" i="1"/>
  <c r="D30" i="1"/>
  <c r="D33" i="1" l="1"/>
  <c r="D34" i="1" s="1"/>
  <c r="E23" i="1"/>
  <c r="C24" i="1"/>
  <c r="E24" i="1" s="1"/>
  <c r="C34" i="1"/>
  <c r="E33" i="1" l="1"/>
  <c r="E34" i="1" s="1"/>
  <c r="C37" i="1" s="1"/>
  <c r="C36" i="1" l="1"/>
  <c r="C38" i="1" s="1"/>
</calcChain>
</file>

<file path=xl/sharedStrings.xml><?xml version="1.0" encoding="utf-8"?>
<sst xmlns="http://schemas.openxmlformats.org/spreadsheetml/2006/main" count="43" uniqueCount="23">
  <si>
    <t>MM</t>
  </si>
  <si>
    <t>Bid</t>
  </si>
  <si>
    <t>Size</t>
  </si>
  <si>
    <t>Ask</t>
  </si>
  <si>
    <t>ARCA</t>
  </si>
  <si>
    <t>NASD</t>
  </si>
  <si>
    <t>FBCO</t>
  </si>
  <si>
    <t>NITE</t>
  </si>
  <si>
    <t>GSCO</t>
  </si>
  <si>
    <t>HRZG</t>
  </si>
  <si>
    <t>PRUS</t>
  </si>
  <si>
    <t>MSCO</t>
  </si>
  <si>
    <t>JEFF</t>
  </si>
  <si>
    <t>COWN</t>
  </si>
  <si>
    <t>CIBC</t>
  </si>
  <si>
    <t>WEDB</t>
  </si>
  <si>
    <t>ITGI</t>
  </si>
  <si>
    <t>average price per share</t>
  </si>
  <si>
    <t>total cost</t>
  </si>
  <si>
    <t>commission</t>
  </si>
  <si>
    <t>realized loss</t>
  </si>
  <si>
    <t>unrealized gain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</si>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</sst>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_(&quot;$&quot;* #,##0.0000_);_(&quot;$&quot;* \(#,##0.0000\);_(&quot;$&quot;* &quot;-&quot;??_);_(@_)"/>
    <numFmt numFmtId="166" formatCode="0.0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0" xfId="0" applyNumberFormat="1"/>
    <xf numFmtId="44" fontId="0" fillId="0" borderId="0" xfId="1" applyFont="1"/>
    <xf numFmtId="165" fontId="0" fillId="0" borderId="0" xfId="0" applyNumberFormat="1"/>
    <xf numFmtId="166" fontId="0" fillId="0" borderId="0" xfId="0" applyNumberFormat="1"/>
    <xf numFmtId="0" fontId="0" fillId="0" borderId="2" xfId="0" applyBorder="1"/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="64" zoomScaleNormal="170" workbookViewId="0">
      <selection activeCell="D31" sqref="D31"/>
    </sheetView>
  </sheetViews>
  <sheetFormatPr defaultRowHeight="14.4" x14ac:dyDescent="0.3"/>
  <cols>
    <col min="1" max="3" width="9.109375"/>
    <col min="7" max="8" width="8.6640625"/>
    <col min="9" max="14" width="9.109375"/>
    <col min="18" max="19" width="9.109375"/>
  </cols>
  <sheetData>
    <row r="1" spans="1:7" x14ac:dyDescent="0.3">
      <c r="A1" s="1" t="s">
        <v>0</v>
      </c>
      <c r="B1" s="2" t="s">
        <v>1</v>
      </c>
      <c r="C1" s="2" t="s">
        <v>2</v>
      </c>
      <c r="E1" s="1" t="s">
        <v>0</v>
      </c>
      <c r="F1" s="2" t="s">
        <v>3</v>
      </c>
      <c r="G1" s="2" t="s">
        <v>2</v>
      </c>
    </row>
    <row r="2" spans="1:7" x14ac:dyDescent="0.3">
      <c r="A2" t="s">
        <v>4</v>
      </c>
      <c r="B2">
        <v>8.0500000000000007</v>
      </c>
      <c r="C2">
        <v>1000</v>
      </c>
      <c r="E2" t="s">
        <v>4</v>
      </c>
      <c r="F2" s="3">
        <v>8.06</v>
      </c>
      <c r="G2">
        <v>1000</v>
      </c>
    </row>
    <row r="3" spans="1:7" x14ac:dyDescent="0.3">
      <c r="A3" t="s">
        <v>5</v>
      </c>
      <c r="B3">
        <v>8.0500000000000007</v>
      </c>
      <c r="C3">
        <v>500</v>
      </c>
      <c r="E3" t="s">
        <v>5</v>
      </c>
      <c r="F3" s="3">
        <v>8.06</v>
      </c>
      <c r="G3">
        <v>300</v>
      </c>
    </row>
    <row r="4" spans="1:7" x14ac:dyDescent="0.3">
      <c r="A4" t="s">
        <v>6</v>
      </c>
      <c r="B4">
        <v>8.0500000000000007</v>
      </c>
      <c r="C4">
        <v>300</v>
      </c>
      <c r="E4" t="s">
        <v>7</v>
      </c>
      <c r="F4" s="3">
        <v>8.06</v>
      </c>
      <c r="G4">
        <v>100</v>
      </c>
    </row>
    <row r="5" spans="1:7" x14ac:dyDescent="0.3">
      <c r="A5" t="s">
        <v>4</v>
      </c>
      <c r="B5">
        <v>8.0399999999999991</v>
      </c>
      <c r="C5">
        <v>200</v>
      </c>
      <c r="E5" t="s">
        <v>8</v>
      </c>
      <c r="F5" s="3">
        <v>8.07</v>
      </c>
      <c r="G5">
        <v>200</v>
      </c>
    </row>
    <row r="6" spans="1:7" x14ac:dyDescent="0.3">
      <c r="A6" t="s">
        <v>8</v>
      </c>
      <c r="B6">
        <v>8.0399999999999991</v>
      </c>
      <c r="C6">
        <v>100</v>
      </c>
      <c r="E6" t="s">
        <v>9</v>
      </c>
      <c r="F6" s="3">
        <v>8.07</v>
      </c>
      <c r="G6">
        <v>100</v>
      </c>
    </row>
    <row r="7" spans="1:7" x14ac:dyDescent="0.3">
      <c r="A7" t="s">
        <v>5</v>
      </c>
      <c r="B7">
        <v>8.0299999999999994</v>
      </c>
      <c r="C7">
        <v>100</v>
      </c>
      <c r="E7" t="s">
        <v>4</v>
      </c>
      <c r="F7" s="3">
        <v>8.08</v>
      </c>
      <c r="G7">
        <v>1500</v>
      </c>
    </row>
    <row r="8" spans="1:7" x14ac:dyDescent="0.3">
      <c r="A8" t="s">
        <v>10</v>
      </c>
      <c r="B8">
        <v>8.02</v>
      </c>
      <c r="C8">
        <v>100</v>
      </c>
      <c r="E8" t="s">
        <v>7</v>
      </c>
      <c r="F8" s="3">
        <v>8.09</v>
      </c>
      <c r="G8">
        <v>300</v>
      </c>
    </row>
    <row r="9" spans="1:7" x14ac:dyDescent="0.3">
      <c r="A9" t="s">
        <v>11</v>
      </c>
      <c r="B9">
        <v>8.01</v>
      </c>
      <c r="C9">
        <v>100</v>
      </c>
      <c r="E9" t="s">
        <v>5</v>
      </c>
      <c r="F9" s="3">
        <v>8.1</v>
      </c>
      <c r="G9">
        <v>100</v>
      </c>
    </row>
    <row r="10" spans="1:7" x14ac:dyDescent="0.3">
      <c r="A10" t="s">
        <v>4</v>
      </c>
      <c r="B10" s="3">
        <v>8</v>
      </c>
      <c r="C10">
        <v>1000</v>
      </c>
      <c r="E10" t="s">
        <v>10</v>
      </c>
      <c r="F10" s="3">
        <v>8.1</v>
      </c>
      <c r="G10">
        <v>100</v>
      </c>
    </row>
    <row r="11" spans="1:7" x14ac:dyDescent="0.3">
      <c r="A11" t="s">
        <v>12</v>
      </c>
      <c r="B11" s="3">
        <v>8</v>
      </c>
      <c r="C11">
        <v>300</v>
      </c>
      <c r="E11" t="s">
        <v>12</v>
      </c>
      <c r="F11" s="3">
        <v>8.11</v>
      </c>
      <c r="G11">
        <v>100</v>
      </c>
    </row>
    <row r="12" spans="1:7" x14ac:dyDescent="0.3">
      <c r="A12" t="s">
        <v>13</v>
      </c>
      <c r="B12" s="3">
        <v>8</v>
      </c>
      <c r="C12">
        <v>200</v>
      </c>
      <c r="E12" t="s">
        <v>4</v>
      </c>
      <c r="F12" s="3">
        <v>8.1199999999999992</v>
      </c>
      <c r="G12">
        <v>3000</v>
      </c>
    </row>
    <row r="13" spans="1:7" x14ac:dyDescent="0.3">
      <c r="A13" t="s">
        <v>14</v>
      </c>
      <c r="B13">
        <v>7.99</v>
      </c>
      <c r="C13">
        <v>100</v>
      </c>
      <c r="E13" t="s">
        <v>7</v>
      </c>
      <c r="F13" s="3">
        <v>8.1300000000000008</v>
      </c>
      <c r="G13">
        <v>500</v>
      </c>
    </row>
    <row r="14" spans="1:7" x14ac:dyDescent="0.3">
      <c r="A14" t="s">
        <v>15</v>
      </c>
      <c r="B14">
        <v>7.98</v>
      </c>
      <c r="C14">
        <v>200</v>
      </c>
      <c r="E14" t="s">
        <v>6</v>
      </c>
      <c r="F14" s="3">
        <v>8.14</v>
      </c>
      <c r="G14">
        <v>500</v>
      </c>
    </row>
    <row r="15" spans="1:7" x14ac:dyDescent="0.3">
      <c r="A15" t="s">
        <v>4</v>
      </c>
      <c r="B15">
        <v>7.97</v>
      </c>
      <c r="C15">
        <v>4000</v>
      </c>
      <c r="E15" t="s">
        <v>16</v>
      </c>
      <c r="F15" s="3">
        <v>8.15</v>
      </c>
      <c r="G15">
        <v>300</v>
      </c>
    </row>
    <row r="19" spans="1:6" x14ac:dyDescent="0.3">
      <c r="D19" t="s">
        <v>19</v>
      </c>
    </row>
    <row r="20" spans="1:6" x14ac:dyDescent="0.3">
      <c r="A20">
        <v>1000</v>
      </c>
      <c r="B20">
        <f>A20</f>
        <v>1000</v>
      </c>
      <c r="C20">
        <f>A20*B2</f>
        <v>8050.0000000000009</v>
      </c>
      <c r="D20">
        <f>A20*0.005</f>
        <v>5</v>
      </c>
    </row>
    <row r="21" spans="1:6" x14ac:dyDescent="0.3">
      <c r="A21">
        <f>C3</f>
        <v>500</v>
      </c>
      <c r="B21">
        <f>B20+A21</f>
        <v>1500</v>
      </c>
      <c r="C21">
        <f>A21*B3</f>
        <v>4025.0000000000005</v>
      </c>
      <c r="D21">
        <f>A21*0.005</f>
        <v>2.5</v>
      </c>
    </row>
    <row r="22" spans="1:6" x14ac:dyDescent="0.3">
      <c r="A22">
        <f>C4</f>
        <v>300</v>
      </c>
      <c r="B22">
        <f>B21+A22</f>
        <v>1800</v>
      </c>
      <c r="C22">
        <f>A22*B4</f>
        <v>2415</v>
      </c>
      <c r="D22">
        <f>A22*0.005</f>
        <v>1.5</v>
      </c>
    </row>
    <row r="23" spans="1:6" ht="15" thickBot="1" x14ac:dyDescent="0.35">
      <c r="C23" s="7">
        <f>SUM(C20:C22)</f>
        <v>14490.000000000002</v>
      </c>
      <c r="D23" s="7">
        <f>SUM(D20:D22)</f>
        <v>9</v>
      </c>
      <c r="E23">
        <f>C23+D23</f>
        <v>14499.000000000002</v>
      </c>
      <c r="F23" s="4" t="s">
        <v>18</v>
      </c>
    </row>
    <row r="24" spans="1:6" ht="15" thickTop="1" x14ac:dyDescent="0.3">
      <c r="C24">
        <f>C23/1800</f>
        <v>8.0500000000000007</v>
      </c>
      <c r="D24">
        <f>D23/1800</f>
        <v>5.0000000000000001E-3</v>
      </c>
      <c r="E24">
        <f>C24-D24</f>
        <v>8.0449999999999999</v>
      </c>
      <c r="F24" s="5" t="s">
        <v>17</v>
      </c>
    </row>
    <row r="26" spans="1:6" x14ac:dyDescent="0.3">
      <c r="D26" t="s">
        <v>19</v>
      </c>
    </row>
    <row r="27" spans="1:6" x14ac:dyDescent="0.3">
      <c r="A27">
        <v>1000</v>
      </c>
      <c r="B27">
        <f>A27</f>
        <v>1000</v>
      </c>
      <c r="C27">
        <f>A27*F2</f>
        <v>8060.0000000000009</v>
      </c>
      <c r="D27">
        <f>A27*0.005</f>
        <v>5</v>
      </c>
    </row>
    <row r="28" spans="1:6" x14ac:dyDescent="0.3">
      <c r="A28">
        <f>G3</f>
        <v>300</v>
      </c>
      <c r="B28">
        <f>B27+A28</f>
        <v>1300</v>
      </c>
      <c r="C28">
        <f>A28*F3</f>
        <v>2418</v>
      </c>
      <c r="D28">
        <f t="shared" ref="D28:D32" si="0">A28*0.005</f>
        <v>1.5</v>
      </c>
    </row>
    <row r="29" spans="1:6" x14ac:dyDescent="0.3">
      <c r="A29">
        <f>G4</f>
        <v>100</v>
      </c>
      <c r="B29">
        <f>B28+A29</f>
        <v>1400</v>
      </c>
      <c r="C29">
        <f>A29*F4</f>
        <v>806</v>
      </c>
      <c r="D29">
        <f t="shared" si="0"/>
        <v>0.5</v>
      </c>
    </row>
    <row r="30" spans="1:6" x14ac:dyDescent="0.3">
      <c r="A30">
        <f>G5</f>
        <v>200</v>
      </c>
      <c r="B30">
        <f>B29+A30</f>
        <v>1600</v>
      </c>
      <c r="C30">
        <f>A30*F5</f>
        <v>1614</v>
      </c>
      <c r="D30">
        <f t="shared" si="0"/>
        <v>1</v>
      </c>
    </row>
    <row r="31" spans="1:6" x14ac:dyDescent="0.3">
      <c r="A31">
        <f>G6</f>
        <v>100</v>
      </c>
      <c r="B31">
        <f t="shared" ref="B31:B32" si="1">B30+A31</f>
        <v>1700</v>
      </c>
      <c r="C31">
        <f>A31*F6</f>
        <v>807</v>
      </c>
      <c r="D31">
        <f t="shared" si="0"/>
        <v>0.5</v>
      </c>
    </row>
    <row r="32" spans="1:6" x14ac:dyDescent="0.3">
      <c r="A32">
        <v>800</v>
      </c>
      <c r="B32">
        <f t="shared" si="1"/>
        <v>2500</v>
      </c>
      <c r="C32">
        <f>A32*F7</f>
        <v>6464</v>
      </c>
      <c r="D32">
        <f t="shared" si="0"/>
        <v>4</v>
      </c>
    </row>
    <row r="33" spans="2:6" ht="15" thickBot="1" x14ac:dyDescent="0.35">
      <c r="C33" s="7">
        <f>SUM(C27:C32)</f>
        <v>20169</v>
      </c>
      <c r="D33" s="7">
        <f>SUM(D27:D32)</f>
        <v>12.5</v>
      </c>
      <c r="E33">
        <f>C33+D33</f>
        <v>20181.5</v>
      </c>
      <c r="F33" s="4" t="s">
        <v>18</v>
      </c>
    </row>
    <row r="34" spans="2:6" ht="15" thickTop="1" x14ac:dyDescent="0.3">
      <c r="C34" s="6">
        <f>C33/2500</f>
        <v>8.0676000000000005</v>
      </c>
      <c r="D34" s="6">
        <f>D33/2500</f>
        <v>5.0000000000000001E-3</v>
      </c>
      <c r="E34" s="6">
        <f>E33/2500</f>
        <v>8.0725999999999996</v>
      </c>
      <c r="F34" s="5" t="s">
        <v>17</v>
      </c>
    </row>
    <row r="36" spans="2:6" x14ac:dyDescent="0.3">
      <c r="B36" s="8" t="s">
        <v>20</v>
      </c>
      <c r="C36">
        <f>1800*(E24-E34)</f>
        <v>-49.679999999999325</v>
      </c>
    </row>
    <row r="37" spans="2:6" x14ac:dyDescent="0.3">
      <c r="B37" s="8" t="s">
        <v>21</v>
      </c>
      <c r="C37">
        <f>700*(8.5-E34)</f>
        <v>299.18000000000029</v>
      </c>
    </row>
    <row r="38" spans="2:6" x14ac:dyDescent="0.3">
      <c r="B38" s="8" t="s">
        <v>22</v>
      </c>
      <c r="C38">
        <f>SUM(C36:C37)</f>
        <v>249.50000000000097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2023-01-19T15:30:41Z</dcterms:created>
  <dcterms:modified xsi:type="dcterms:W3CDTF">2026-04-27T20:39:24Z</dcterms:modified>
</cp:coreProperties>
</file>