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1740C8CB-9936-4C32-8477-EE340CEC79A9}" xr6:coauthVersionLast="47" xr6:coauthVersionMax="47" xr10:uidLastSave="{00000000-0000-0000-0000-000000000000}"/>
  <bookViews>
    <workbookView xWindow="-108" yWindow="-108" windowWidth="23256" windowHeight="13896" xr2:uid="{00000000-000D-0000-FFFF-FFFF00000000}"/>
  </bookViews>
  <sheets>
    <sheet name="Financial Summary" sheetId="6" r:id="rId1"/>
    <sheet name="Recipes" sheetId="2" r:id="rId2"/>
    <sheet name="Cash Flow" sheetId="1" r:id="rId3"/>
    <sheet name="CVP" sheetId="4" r:id="rId4"/>
    <sheet name="GAAP Bal Sheet, Income Statmnt" sheetId="5" r:id="rId5"/>
  </sheets>
  <definedNames>
    <definedName name="Cash_beginning">'Cash Flow'!$C$7</definedName>
    <definedName name="Cash_minimum">'Cash Flow'!$C$4</definedName>
    <definedName name="Company_name">'Cash Flow'!$B$2</definedName>
    <definedName name="_xlnm.Print_Area" localSheetId="0">'Financial Summary'!$C$2:$J$61</definedName>
    <definedName name="_xlnm.Print_Titles" localSheetId="2">'Cash Flow'!$6:$6</definedName>
    <definedName name="Start_date">'Cash Flow'!$C$3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1" i="1" l="1"/>
  <c r="P50" i="1"/>
  <c r="P49" i="1"/>
  <c r="P48" i="1"/>
  <c r="P47" i="1"/>
  <c r="O45" i="1"/>
  <c r="O52" i="1" s="1"/>
  <c r="N45" i="1"/>
  <c r="N52" i="1" s="1"/>
  <c r="M45" i="1"/>
  <c r="M52" i="1" s="1"/>
  <c r="L45" i="1"/>
  <c r="L52" i="1" s="1"/>
  <c r="K45" i="1"/>
  <c r="K52" i="1" s="1"/>
  <c r="J45" i="1"/>
  <c r="J52" i="1" s="1"/>
  <c r="I45" i="1"/>
  <c r="I52" i="1" s="1"/>
  <c r="I11" i="6" s="1"/>
  <c r="H45" i="1"/>
  <c r="H52" i="1" s="1"/>
  <c r="H11" i="6" s="1"/>
  <c r="G45" i="1"/>
  <c r="G52" i="1" s="1"/>
  <c r="G11" i="6" s="1"/>
  <c r="F45" i="1"/>
  <c r="F52" i="1" s="1"/>
  <c r="F11" i="6" s="1"/>
  <c r="E45" i="1"/>
  <c r="E52" i="1" s="1"/>
  <c r="E11" i="6" s="1"/>
  <c r="D45" i="1"/>
  <c r="D52" i="1" s="1"/>
  <c r="P44" i="1"/>
  <c r="P43" i="1"/>
  <c r="P42" i="1"/>
  <c r="P41" i="1"/>
  <c r="P40" i="1"/>
  <c r="P39" i="1"/>
  <c r="P38" i="1"/>
  <c r="P37" i="1"/>
  <c r="P36" i="1"/>
  <c r="P35" i="1"/>
  <c r="P34" i="1"/>
  <c r="P33" i="1"/>
  <c r="P32" i="1"/>
  <c r="P31" i="1"/>
  <c r="P30" i="1"/>
  <c r="P29" i="1"/>
  <c r="P28" i="1"/>
  <c r="P27" i="1"/>
  <c r="P26" i="1"/>
  <c r="P25" i="1"/>
  <c r="P24" i="1"/>
  <c r="P23" i="1"/>
  <c r="P22" i="1"/>
  <c r="P21" i="1"/>
  <c r="P20" i="1"/>
  <c r="C17" i="1"/>
  <c r="C53" i="1" s="1"/>
  <c r="D7" i="1" s="1"/>
  <c r="O16" i="1"/>
  <c r="N16" i="1"/>
  <c r="M16" i="1"/>
  <c r="L16" i="1"/>
  <c r="K16" i="1"/>
  <c r="J16" i="1"/>
  <c r="I16" i="1"/>
  <c r="I10" i="6" s="1"/>
  <c r="H16" i="1"/>
  <c r="H10" i="6" s="1"/>
  <c r="G16" i="1"/>
  <c r="G10" i="6" s="1"/>
  <c r="F16" i="1"/>
  <c r="F10" i="6" s="1"/>
  <c r="E16" i="1"/>
  <c r="E10" i="6" s="1"/>
  <c r="D16" i="1"/>
  <c r="D10" i="6" s="1"/>
  <c r="P15" i="1"/>
  <c r="P14" i="1"/>
  <c r="P13" i="1"/>
  <c r="P12" i="1"/>
  <c r="P11" i="1"/>
  <c r="P10" i="1"/>
  <c r="O4" i="1"/>
  <c r="N4" i="1"/>
  <c r="M4" i="1"/>
  <c r="L4" i="1"/>
  <c r="K4" i="1"/>
  <c r="J4" i="1"/>
  <c r="I4" i="1"/>
  <c r="H4" i="1"/>
  <c r="G4" i="1"/>
  <c r="F4" i="1"/>
  <c r="E4" i="1"/>
  <c r="D4" i="1"/>
  <c r="C3" i="1"/>
  <c r="I6" i="6"/>
  <c r="H6" i="6"/>
  <c r="G6" i="6"/>
  <c r="F6" i="6"/>
  <c r="E6" i="6"/>
  <c r="D6" i="6"/>
  <c r="I12" i="6" l="1"/>
  <c r="H12" i="6"/>
  <c r="P16" i="1"/>
  <c r="G12" i="6"/>
  <c r="P45" i="1"/>
  <c r="P52" i="1"/>
  <c r="D11" i="6"/>
  <c r="D12" i="6" s="1"/>
  <c r="D17" i="1"/>
  <c r="D53" i="1" s="1"/>
  <c r="D9" i="6"/>
  <c r="F12" i="6"/>
  <c r="E12" i="6"/>
  <c r="D13" i="6" l="1"/>
  <c r="D14" i="6" s="1"/>
  <c r="E7" i="1"/>
  <c r="E17" i="1" l="1"/>
  <c r="E53" i="1" s="1"/>
  <c r="E9" i="6"/>
  <c r="E13" i="6" l="1"/>
  <c r="E14" i="6" s="1"/>
  <c r="F7" i="1"/>
  <c r="F17" i="1" l="1"/>
  <c r="F53" i="1" s="1"/>
  <c r="F9" i="6"/>
  <c r="F13" i="6" l="1"/>
  <c r="F14" i="6" s="1"/>
  <c r="G7" i="1"/>
  <c r="G17" i="1" l="1"/>
  <c r="G53" i="1" s="1"/>
  <c r="G9" i="6"/>
  <c r="G13" i="6" l="1"/>
  <c r="G14" i="6" s="1"/>
  <c r="H7" i="1"/>
  <c r="H17" i="1" l="1"/>
  <c r="H53" i="1" s="1"/>
  <c r="H9" i="6"/>
  <c r="H13" i="6" l="1"/>
  <c r="H14" i="6" s="1"/>
  <c r="I7" i="1"/>
  <c r="I17" i="1" l="1"/>
  <c r="I53" i="1" s="1"/>
  <c r="I9" i="6"/>
  <c r="I13" i="6" l="1"/>
  <c r="I14" i="6" s="1"/>
  <c r="J7" i="1"/>
  <c r="J17" i="1" s="1"/>
  <c r="J53" i="1" s="1"/>
  <c r="K7" i="1" s="1"/>
  <c r="K17" i="1" s="1"/>
  <c r="K53" i="1" s="1"/>
  <c r="L7" i="1" s="1"/>
  <c r="L17" i="1" s="1"/>
  <c r="L53" i="1" s="1"/>
  <c r="M7" i="1" s="1"/>
  <c r="M17" i="1" s="1"/>
  <c r="M53" i="1" s="1"/>
  <c r="N7" i="1" s="1"/>
  <c r="N17" i="1" s="1"/>
  <c r="N53" i="1" s="1"/>
  <c r="O7" i="1" s="1"/>
  <c r="O17" i="1" s="1"/>
  <c r="O53" i="1" s="1"/>
</calcChain>
</file>

<file path=xl/sharedStrings.xml><?xml version="1.0" encoding="utf-8"?>
<sst xmlns="http://schemas.openxmlformats.org/spreadsheetml/2006/main" count="79" uniqueCount="37">
  <si>
    <t>CASH RECEIPTS</t>
  </si>
  <si>
    <t>CASH PAID OUT</t>
  </si>
  <si>
    <t>SUBTOTAL</t>
  </si>
  <si>
    <t>TOTAL CASH PAID OUT</t>
  </si>
  <si>
    <t>Starting date</t>
  </si>
  <si>
    <t>Small Business Cash Flow Projection</t>
  </si>
  <si>
    <t>Beginning</t>
  </si>
  <si>
    <t>Cash balance alert minimum</t>
  </si>
  <si>
    <t>Total</t>
  </si>
  <si>
    <t>TOTAL CASH RECEIPTS</t>
  </si>
  <si>
    <t>Cash on hand (beginning of month)</t>
  </si>
  <si>
    <t>Total cash available</t>
  </si>
  <si>
    <t>Cash on hand (end of month)</t>
  </si>
  <si>
    <t>Company Name</t>
  </si>
  <si>
    <t>Jan-18</t>
  </si>
  <si>
    <t>Feb-18</t>
  </si>
  <si>
    <t>Mar-18</t>
  </si>
  <si>
    <t>Apr-18</t>
  </si>
  <si>
    <t>May-18</t>
  </si>
  <si>
    <t>Jun-18</t>
  </si>
  <si>
    <t>Jul-18</t>
  </si>
  <si>
    <t>Aug-18</t>
  </si>
  <si>
    <t>Sep-18</t>
  </si>
  <si>
    <t>Oct-18</t>
  </si>
  <si>
    <t>Nov-18</t>
  </si>
  <si>
    <t>Dec-18</t>
  </si>
  <si>
    <t xml:space="preserve"> </t>
  </si>
  <si>
    <t>Income, balance sheet and cash flow</t>
  </si>
  <si>
    <t>Historical portfolio analysis; original dates, assumptions and units retained</t>
  </si>
  <si>
    <t>Monthly liquidity schedule</t>
  </si>
  <si>
    <t>Opening cash</t>
  </si>
  <si>
    <t>Cash receipts</t>
  </si>
  <si>
    <t>Cash paid out</t>
  </si>
  <si>
    <t>Net cash movement</t>
  </si>
  <si>
    <t>Closing cash</t>
  </si>
  <si>
    <t>Cash schedule difference</t>
  </si>
  <si>
    <t>The original cash projection has unpopulated receipt and payment inputs. Its zero balances remain an educational template, not an operating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</si>
</sst>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mm"/>
    <numFmt numFmtId="165" formatCode="#,##0.0;\(#,##0.0\);&quot;-&quot;"/>
  </numFmts>
  <fonts count="18" x14ac:knownFonts="1">
    <font>
      <sz val="8"/>
      <name val="Arial"/>
    </font>
    <font>
      <sz val="8"/>
      <name val="Arial"/>
      <family val="2"/>
      <scheme val="minor"/>
    </font>
    <font>
      <b/>
      <sz val="10"/>
      <name val="Arial"/>
      <family val="2"/>
      <scheme val="minor"/>
    </font>
    <font>
      <b/>
      <sz val="8"/>
      <name val="Arial"/>
      <family val="2"/>
      <scheme val="minor"/>
    </font>
    <font>
      <sz val="10"/>
      <name val="Arial"/>
      <family val="2"/>
      <scheme val="minor"/>
    </font>
    <font>
      <sz val="8"/>
      <color theme="0"/>
      <name val="Arial"/>
      <family val="2"/>
      <scheme val="minor"/>
    </font>
    <font>
      <b/>
      <sz val="14"/>
      <color theme="1" tint="0.249977111117893"/>
      <name val="Arial"/>
      <family val="2"/>
      <scheme val="major"/>
    </font>
    <font>
      <b/>
      <sz val="8"/>
      <color theme="0"/>
      <name val="Arial"/>
      <family val="2"/>
      <scheme val="minor"/>
    </font>
    <font>
      <b/>
      <sz val="8"/>
      <color theme="0" tint="-0.249977111117893"/>
      <name val="Arial"/>
      <family val="2"/>
      <scheme val="minor"/>
    </font>
    <font>
      <sz val="8"/>
      <color theme="0" tint="-0.249977111117893"/>
      <name val="Arial"/>
      <family val="2"/>
      <scheme val="minor"/>
    </font>
    <font>
      <b/>
      <sz val="8"/>
      <color theme="1"/>
      <name val="Arial"/>
      <family val="2"/>
      <scheme val="minor"/>
    </font>
    <font>
      <sz val="10"/>
      <name val="Arial"/>
    </font>
    <font>
      <b/>
      <sz val="15"/>
      <color rgb="FF000000"/>
      <name val="Arial"/>
    </font>
    <font>
      <i/>
      <sz val="10"/>
      <color rgb="FF555555"/>
      <name val="Arial"/>
    </font>
    <font>
      <b/>
      <sz val="10"/>
      <color rgb="FFFFFFFF"/>
      <name val="Arial"/>
    </font>
    <font>
      <sz val="10"/>
      <color rgb="FF008000"/>
      <name val="Arial"/>
    </font>
    <font>
      <sz val="10"/>
      <color rgb="FF000000"/>
      <name val="Arial"/>
    </font>
    <font>
      <sz val="9"/>
      <color rgb="FF555555"/>
      <name val="Arial"/>
    </font>
  </fonts>
  <fills count="8">
    <fill>
      <patternFill patternType="none"/>
    </fill>
    <fill>
      <patternFill patternType="gray125"/>
    </fill>
    <fill>
      <patternFill patternType="lightUp">
        <bgColor indexed="22"/>
      </patternFill>
    </fill>
    <fill>
      <patternFill patternType="solid">
        <fgColor theme="0" tint="-4.9989318521683403E-2"/>
        <bgColor indexed="64"/>
      </patternFill>
    </fill>
    <fill>
      <patternFill patternType="solid">
        <fgColor theme="0"/>
        <bgColor indexed="64"/>
      </patternFill>
    </fill>
    <fill>
      <patternFill patternType="solid">
        <fgColor theme="1" tint="0.34998626667073579"/>
        <bgColor indexed="64"/>
      </patternFill>
    </fill>
    <fill>
      <patternFill patternType="none"/>
    </fill>
    <fill>
      <patternFill patternType="solid">
        <fgColor rgb="FF244A73"/>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23"/>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bottom/>
      <diagonal/>
    </border>
    <border>
      <left/>
      <right/>
      <top/>
      <bottom style="thin">
        <color rgb="FF000000"/>
      </bottom>
      <diagonal/>
    </border>
  </borders>
  <cellStyleXfs count="1">
    <xf numFmtId="0" fontId="0" fillId="0" borderId="0">
      <alignment wrapText="1"/>
    </xf>
  </cellStyleXfs>
  <cellXfs count="73">
    <xf numFmtId="0" fontId="0" fillId="0" borderId="0" xfId="0">
      <alignment wrapText="1"/>
    </xf>
    <xf numFmtId="0" fontId="1" fillId="0" borderId="0" xfId="0" applyFont="1" applyAlignment="1"/>
    <xf numFmtId="17" fontId="1" fillId="0" borderId="1" xfId="0" applyNumberFormat="1" applyFont="1" applyBorder="1" applyAlignment="1" applyProtection="1">
      <alignment horizontal="right" wrapText="1"/>
      <protection locked="0"/>
    </xf>
    <xf numFmtId="3" fontId="1" fillId="0" borderId="9" xfId="0" applyNumberFormat="1" applyFont="1" applyBorder="1" applyProtection="1">
      <alignment wrapText="1"/>
      <protection locked="0"/>
    </xf>
    <xf numFmtId="0" fontId="2" fillId="0" borderId="0" xfId="0" applyFont="1" applyAlignment="1"/>
    <xf numFmtId="0" fontId="3" fillId="0" borderId="0" xfId="0" applyFont="1">
      <alignment wrapText="1"/>
    </xf>
    <xf numFmtId="0" fontId="1" fillId="0" borderId="0" xfId="0" applyFont="1">
      <alignment wrapText="1"/>
    </xf>
    <xf numFmtId="0" fontId="3" fillId="0" borderId="3" xfId="0" applyFont="1" applyBorder="1">
      <alignment wrapText="1"/>
    </xf>
    <xf numFmtId="3" fontId="1" fillId="2" borderId="10" xfId="0" applyNumberFormat="1" applyFont="1" applyFill="1" applyBorder="1">
      <alignment wrapText="1"/>
    </xf>
    <xf numFmtId="3" fontId="1" fillId="0" borderId="4" xfId="0" applyNumberFormat="1" applyFont="1" applyBorder="1">
      <alignment wrapText="1"/>
    </xf>
    <xf numFmtId="3" fontId="1" fillId="0" borderId="1" xfId="0" applyNumberFormat="1" applyFont="1" applyBorder="1" applyProtection="1">
      <alignment wrapText="1"/>
      <protection locked="0"/>
    </xf>
    <xf numFmtId="3" fontId="1" fillId="0" borderId="7" xfId="0" applyNumberFormat="1" applyFont="1" applyBorder="1">
      <alignment wrapText="1"/>
    </xf>
    <xf numFmtId="0" fontId="3" fillId="0" borderId="7" xfId="0" applyFont="1" applyBorder="1">
      <alignment wrapText="1"/>
    </xf>
    <xf numFmtId="0" fontId="1" fillId="0" borderId="7" xfId="0" applyFont="1" applyBorder="1">
      <alignment wrapText="1"/>
    </xf>
    <xf numFmtId="0" fontId="4" fillId="0" borderId="0" xfId="0" applyFont="1">
      <alignment wrapText="1"/>
    </xf>
    <xf numFmtId="3" fontId="5" fillId="0" borderId="0" xfId="0" applyNumberFormat="1" applyFont="1" applyAlignment="1"/>
    <xf numFmtId="3" fontId="1" fillId="3" borderId="10" xfId="0" applyNumberFormat="1" applyFont="1" applyFill="1" applyBorder="1">
      <alignment wrapText="1"/>
    </xf>
    <xf numFmtId="3" fontId="1" fillId="3" borderId="3" xfId="0" applyNumberFormat="1" applyFont="1" applyFill="1" applyBorder="1">
      <alignment wrapText="1"/>
    </xf>
    <xf numFmtId="3" fontId="1" fillId="0" borderId="0" xfId="0" applyNumberFormat="1" applyFont="1">
      <alignment wrapText="1"/>
    </xf>
    <xf numFmtId="0" fontId="3" fillId="0" borderId="4" xfId="0" applyFont="1" applyBorder="1">
      <alignment wrapText="1"/>
    </xf>
    <xf numFmtId="0" fontId="1" fillId="0" borderId="5" xfId="0" applyFont="1" applyBorder="1">
      <alignment wrapText="1"/>
    </xf>
    <xf numFmtId="3" fontId="1" fillId="3" borderId="8" xfId="0" applyNumberFormat="1" applyFont="1" applyFill="1" applyBorder="1">
      <alignment wrapText="1"/>
    </xf>
    <xf numFmtId="3" fontId="1" fillId="2" borderId="11" xfId="0" applyNumberFormat="1" applyFont="1" applyFill="1" applyBorder="1">
      <alignment wrapText="1"/>
    </xf>
    <xf numFmtId="3" fontId="1" fillId="0" borderId="12" xfId="0" applyNumberFormat="1" applyFont="1" applyBorder="1" applyProtection="1">
      <alignment wrapText="1"/>
      <protection locked="0"/>
    </xf>
    <xf numFmtId="0" fontId="1" fillId="0" borderId="13" xfId="0" applyFont="1" applyBorder="1" applyAlignment="1"/>
    <xf numFmtId="0" fontId="1" fillId="0" borderId="13" xfId="0" applyFont="1" applyBorder="1">
      <alignment wrapText="1"/>
    </xf>
    <xf numFmtId="0" fontId="1" fillId="0" borderId="5" xfId="0" applyFont="1" applyBorder="1" applyAlignment="1"/>
    <xf numFmtId="0" fontId="1" fillId="2" borderId="10" xfId="0" applyFont="1" applyFill="1" applyBorder="1">
      <alignment wrapText="1"/>
    </xf>
    <xf numFmtId="3" fontId="1" fillId="3" borderId="11" xfId="0" applyNumberFormat="1" applyFont="1" applyFill="1" applyBorder="1">
      <alignment wrapText="1"/>
    </xf>
    <xf numFmtId="3" fontId="1" fillId="0" borderId="10" xfId="0" applyNumberFormat="1" applyFont="1" applyBorder="1" applyProtection="1">
      <alignment wrapText="1"/>
      <protection locked="0"/>
    </xf>
    <xf numFmtId="3" fontId="1" fillId="3" borderId="14" xfId="0" applyNumberFormat="1" applyFont="1" applyFill="1" applyBorder="1">
      <alignment wrapText="1"/>
    </xf>
    <xf numFmtId="3" fontId="1" fillId="2" borderId="15" xfId="0" applyNumberFormat="1" applyFont="1" applyFill="1" applyBorder="1">
      <alignment wrapText="1"/>
    </xf>
    <xf numFmtId="3" fontId="1" fillId="0" borderId="15" xfId="0" applyNumberFormat="1" applyFont="1" applyBorder="1">
      <alignment wrapText="1"/>
    </xf>
    <xf numFmtId="3" fontId="1" fillId="3" borderId="15" xfId="0" applyNumberFormat="1" applyFont="1" applyFill="1" applyBorder="1">
      <alignment wrapText="1"/>
    </xf>
    <xf numFmtId="0" fontId="1" fillId="0" borderId="16" xfId="0" applyFont="1" applyBorder="1">
      <alignment wrapText="1"/>
    </xf>
    <xf numFmtId="0" fontId="8" fillId="2" borderId="11" xfId="0" applyFont="1" applyFill="1" applyBorder="1">
      <alignment wrapText="1"/>
    </xf>
    <xf numFmtId="3" fontId="1" fillId="0" borderId="11" xfId="0" applyNumberFormat="1" applyFont="1" applyBorder="1">
      <alignment wrapText="1"/>
    </xf>
    <xf numFmtId="0" fontId="3" fillId="4" borderId="12" xfId="0" applyFont="1" applyFill="1" applyBorder="1">
      <alignment wrapText="1"/>
    </xf>
    <xf numFmtId="3" fontId="9" fillId="2" borderId="10" xfId="0" applyNumberFormat="1" applyFont="1" applyFill="1" applyBorder="1">
      <alignment wrapText="1"/>
    </xf>
    <xf numFmtId="3" fontId="9" fillId="2" borderId="11" xfId="0" applyNumberFormat="1" applyFont="1" applyFill="1" applyBorder="1">
      <alignment wrapText="1"/>
    </xf>
    <xf numFmtId="0" fontId="10" fillId="4" borderId="0" xfId="0" applyFont="1" applyFill="1">
      <alignment wrapText="1"/>
    </xf>
    <xf numFmtId="0" fontId="3" fillId="4" borderId="8" xfId="0" applyFont="1" applyFill="1" applyBorder="1">
      <alignment wrapText="1"/>
    </xf>
    <xf numFmtId="3" fontId="1" fillId="2" borderId="17" xfId="0" applyNumberFormat="1" applyFont="1" applyFill="1" applyBorder="1">
      <alignment wrapText="1"/>
    </xf>
    <xf numFmtId="0" fontId="3" fillId="4" borderId="19" xfId="0" applyFont="1" applyFill="1" applyBorder="1">
      <alignment wrapText="1"/>
    </xf>
    <xf numFmtId="3" fontId="1" fillId="3" borderId="18" xfId="0" applyNumberFormat="1" applyFont="1" applyFill="1" applyBorder="1">
      <alignment wrapText="1"/>
    </xf>
    <xf numFmtId="0" fontId="7" fillId="5" borderId="6" xfId="0" applyFont="1" applyFill="1" applyBorder="1" applyAlignment="1">
      <alignment horizontal="center" wrapText="1"/>
    </xf>
    <xf numFmtId="17" fontId="7" fillId="5" borderId="9" xfId="0" applyNumberFormat="1" applyFont="1" applyFill="1" applyBorder="1" applyAlignment="1">
      <alignment horizontal="center" wrapText="1"/>
    </xf>
    <xf numFmtId="164" fontId="7" fillId="5" borderId="8" xfId="0" applyNumberFormat="1" applyFont="1" applyFill="1" applyBorder="1" applyAlignment="1">
      <alignment horizontal="center" wrapText="1"/>
    </xf>
    <xf numFmtId="0" fontId="7" fillId="5" borderId="2" xfId="0" applyFont="1" applyFill="1" applyBorder="1">
      <alignment wrapText="1"/>
    </xf>
    <xf numFmtId="0" fontId="5" fillId="5" borderId="2" xfId="0" applyFont="1" applyFill="1" applyBorder="1">
      <alignment wrapText="1"/>
    </xf>
    <xf numFmtId="17" fontId="5" fillId="5" borderId="2" xfId="0" applyNumberFormat="1" applyFont="1" applyFill="1" applyBorder="1" applyAlignment="1">
      <alignment horizontal="center" wrapText="1"/>
    </xf>
    <xf numFmtId="0" fontId="5" fillId="5" borderId="2" xfId="0" applyFont="1" applyFill="1" applyBorder="1" applyAlignment="1">
      <alignment horizontal="center" wrapText="1"/>
    </xf>
    <xf numFmtId="17" fontId="7" fillId="5" borderId="11" xfId="0" applyNumberFormat="1" applyFont="1" applyFill="1" applyBorder="1" applyAlignment="1">
      <alignment horizontal="center" wrapText="1"/>
    </xf>
    <xf numFmtId="0" fontId="7" fillId="5" borderId="11" xfId="0" applyFont="1" applyFill="1" applyBorder="1" applyAlignment="1">
      <alignment horizontal="center" wrapText="1"/>
    </xf>
    <xf numFmtId="0" fontId="7" fillId="0" borderId="0" xfId="0" applyFont="1" applyAlignment="1"/>
    <xf numFmtId="0" fontId="5" fillId="0" borderId="0" xfId="0" applyFont="1">
      <alignment wrapText="1"/>
    </xf>
    <xf numFmtId="17" fontId="5" fillId="0" borderId="0" xfId="0" applyNumberFormat="1" applyFont="1" applyAlignment="1">
      <alignment horizontal="center" wrapText="1"/>
    </xf>
    <xf numFmtId="0" fontId="5" fillId="0" borderId="0" xfId="0" applyFont="1" applyAlignment="1">
      <alignment horizontal="center" wrapText="1"/>
    </xf>
    <xf numFmtId="3" fontId="1" fillId="0" borderId="0" xfId="0" applyNumberFormat="1" applyFont="1" applyProtection="1">
      <alignment wrapText="1"/>
      <protection locked="0"/>
    </xf>
    <xf numFmtId="0" fontId="11" fillId="6" borderId="20" xfId="0" applyFont="1" applyFill="1" applyBorder="1" applyAlignment="1">
      <alignment vertical="center"/>
    </xf>
    <xf numFmtId="165" fontId="11" fillId="6" borderId="20" xfId="0" applyNumberFormat="1" applyFont="1" applyFill="1" applyBorder="1" applyAlignment="1">
      <alignment vertical="center"/>
    </xf>
    <xf numFmtId="0" fontId="14" fillId="7" borderId="20" xfId="0" applyFont="1" applyFill="1" applyBorder="1" applyAlignment="1">
      <alignment vertical="center"/>
    </xf>
    <xf numFmtId="165" fontId="14" fillId="7" borderId="20" xfId="0" applyNumberFormat="1" applyFont="1" applyFill="1" applyBorder="1" applyAlignment="1">
      <alignment vertical="center"/>
    </xf>
    <xf numFmtId="0" fontId="15" fillId="6" borderId="20" xfId="0" applyFont="1" applyFill="1" applyBorder="1" applyAlignment="1">
      <alignment vertical="center"/>
    </xf>
    <xf numFmtId="165" fontId="15" fillId="6" borderId="20" xfId="0" applyNumberFormat="1" applyFont="1" applyFill="1" applyBorder="1" applyAlignment="1">
      <alignment vertical="center"/>
    </xf>
    <xf numFmtId="165" fontId="16" fillId="6" borderId="20" xfId="0" applyNumberFormat="1" applyFont="1" applyFill="1" applyBorder="1" applyAlignment="1">
      <alignment vertical="center"/>
    </xf>
    <xf numFmtId="0" fontId="12" fillId="6" borderId="21" xfId="0" applyFont="1" applyFill="1" applyBorder="1" applyAlignment="1">
      <alignment vertical="center"/>
    </xf>
    <xf numFmtId="0" fontId="11" fillId="6" borderId="21" xfId="0" applyFont="1" applyFill="1" applyBorder="1" applyAlignment="1">
      <alignment vertical="center"/>
    </xf>
    <xf numFmtId="0" fontId="13" fillId="6" borderId="20" xfId="0" applyFont="1" applyFill="1" applyBorder="1" applyAlignment="1">
      <alignment vertical="center" wrapText="1"/>
    </xf>
    <xf numFmtId="0" fontId="11" fillId="6" borderId="20" xfId="0" applyFont="1" applyFill="1" applyBorder="1" applyAlignment="1">
      <alignment vertical="center"/>
    </xf>
    <xf numFmtId="0" fontId="17" fillId="6" borderId="20" xfId="0" applyFont="1" applyFill="1" applyBorder="1" applyAlignment="1">
      <alignment vertical="center" wrapText="1"/>
    </xf>
    <xf numFmtId="165" fontId="11" fillId="6" borderId="20" xfId="0" applyNumberFormat="1" applyFont="1" applyFill="1" applyBorder="1" applyAlignment="1">
      <alignment vertical="center"/>
    </xf>
    <xf numFmtId="0" fontId="6" fillId="0" borderId="0" xfId="0" applyFont="1" applyAlignment="1">
      <alignment horizontal="center" wrapText="1"/>
    </xf>
  </cellXfs>
  <cellStyles count="1">
    <cellStyle name="Normal" xfId="0" builtinId="0" customBuiltin="1"/>
  </cellStyles>
  <dxfs count="124">
    <dxf>
      <font>
        <color rgb="FFC00000"/>
      </font>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theme="0" tint="-0.249977111117893"/>
        <name val="Arial"/>
        <scheme val="minor"/>
      </font>
      <numFmt numFmtId="3" formatCode="#,##0"/>
      <fill>
        <patternFill patternType="lightUp">
          <fgColor indexed="64"/>
          <bgColor indexed="22"/>
        </patternFill>
      </fill>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top style="thin">
          <color indexed="64"/>
        </top>
        <bottom/>
        <vertical/>
        <horizontal/>
      </border>
    </dxf>
    <dxf>
      <font>
        <b/>
        <i val="0"/>
        <strike val="0"/>
        <condense val="0"/>
        <extend val="0"/>
        <outline val="0"/>
        <shadow val="0"/>
        <u val="none"/>
        <vertAlign val="baseline"/>
        <sz val="8"/>
        <color auto="1"/>
        <name val="Arial"/>
        <scheme val="minor"/>
      </font>
      <fill>
        <patternFill patternType="solid">
          <fgColor indexed="64"/>
          <bgColor theme="0"/>
        </patternFill>
      </fill>
      <border diagonalUp="0" diagonalDown="0" outline="0">
        <left/>
        <right/>
        <top style="thin">
          <color indexed="64"/>
        </top>
        <bottom/>
      </border>
    </dxf>
    <dxf>
      <font>
        <b val="0"/>
        <i val="0"/>
        <strike val="0"/>
        <condense val="0"/>
        <extend val="0"/>
        <outline val="0"/>
        <shadow val="0"/>
        <u val="none"/>
        <vertAlign val="baseline"/>
        <sz val="8"/>
        <color auto="1"/>
        <name val="Arial"/>
        <scheme val="minor"/>
      </font>
      <alignment horizontal="general" vertical="bottom" textRotation="0" wrapText="1"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8"/>
        <color auto="1"/>
        <name val="Arial"/>
        <scheme val="minor"/>
      </font>
    </dxf>
    <dxf>
      <font>
        <b/>
        <i val="0"/>
        <strike val="0"/>
        <condense val="0"/>
        <extend val="0"/>
        <outline val="0"/>
        <shadow val="0"/>
        <u val="none"/>
        <vertAlign val="baseline"/>
        <sz val="8"/>
        <color theme="0"/>
        <name val="Arial"/>
        <scheme val="minor"/>
      </font>
      <numFmt numFmtId="166" formatCode="mmm/yy"/>
      <fill>
        <patternFill patternType="solid">
          <fgColor indexed="64"/>
          <bgColor theme="1" tint="0.499984740745262"/>
        </patternFill>
      </fill>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fill>
        <patternFill patternType="lightUp">
          <fgColor indexed="64"/>
          <bgColor indexed="22"/>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style="thin">
          <color indexed="64"/>
        </right>
        <top/>
        <bottom/>
        <vertical/>
        <horizontal/>
      </border>
    </dxf>
    <dxf>
      <font>
        <b/>
        <i val="0"/>
        <strike val="0"/>
        <condense val="0"/>
        <extend val="0"/>
        <outline val="0"/>
        <shadow val="0"/>
        <u val="none"/>
        <vertAlign val="baseline"/>
        <sz val="8"/>
        <color auto="1"/>
        <name val="Arial"/>
        <scheme val="minor"/>
      </font>
      <fill>
        <patternFill patternType="solid">
          <fgColor indexed="64"/>
          <bgColor theme="0"/>
        </patternFill>
      </fill>
      <border diagonalUp="0" diagonalDown="0" outline="0">
        <left/>
        <right style="thin">
          <color indexed="64"/>
        </right>
        <top/>
        <bottom/>
      </border>
    </dxf>
    <dxf>
      <font>
        <b val="0"/>
        <i val="0"/>
        <strike val="0"/>
        <condense val="0"/>
        <extend val="0"/>
        <outline val="0"/>
        <shadow val="0"/>
        <u val="none"/>
        <vertAlign val="baseline"/>
        <sz val="8"/>
        <color auto="1"/>
        <name val="Arial"/>
        <scheme val="minor"/>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font>
        <b val="0"/>
        <i val="0"/>
        <strike val="0"/>
        <condense val="0"/>
        <extend val="0"/>
        <outline val="0"/>
        <shadow val="0"/>
        <u val="none"/>
        <vertAlign val="baseline"/>
        <sz val="8"/>
        <color auto="1"/>
        <name val="Arial"/>
        <scheme val="minor"/>
      </font>
      <protection locked="0" hidden="0"/>
    </dxf>
    <dxf>
      <border outline="0">
        <bottom style="thin">
          <color indexed="64"/>
        </bottom>
      </border>
    </dxf>
    <dxf>
      <font>
        <b val="0"/>
        <i val="0"/>
        <strike val="0"/>
        <condense val="0"/>
        <extend val="0"/>
        <outline val="0"/>
        <shadow val="0"/>
        <u val="none"/>
        <vertAlign val="baseline"/>
        <sz val="8"/>
        <color theme="0"/>
        <name val="Arial"/>
        <scheme val="minor"/>
      </font>
      <numFmt numFmtId="3" formatCode="#,##0"/>
      <fill>
        <patternFill patternType="solid">
          <fgColor indexed="64"/>
          <bgColor theme="1" tint="0.34998626667073579"/>
        </patternFill>
      </fill>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right style="thin">
          <color indexed="64"/>
        </right>
        <top/>
        <bottom/>
        <vertical/>
        <horizontal/>
      </border>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minor"/>
      </font>
      <fill>
        <patternFill patternType="solid">
          <fgColor indexed="64"/>
          <bgColor theme="0" tint="-4.9989318521683403E-2"/>
        </patternFill>
      </fill>
    </dxf>
    <dxf>
      <border outline="0">
        <bottom style="thin">
          <color indexed="64"/>
        </bottom>
      </border>
    </dxf>
    <dxf>
      <font>
        <b/>
        <i val="0"/>
        <strike val="0"/>
        <condense val="0"/>
        <extend val="0"/>
        <outline val="0"/>
        <shadow val="0"/>
        <u val="none"/>
        <vertAlign val="baseline"/>
        <sz val="8"/>
        <color theme="0"/>
        <name val="Arial"/>
        <scheme val="minor"/>
      </font>
      <numFmt numFmtId="166" formatCode="mmm/yy"/>
      <fill>
        <patternFill patternType="solid">
          <fgColor indexed="64"/>
          <bgColor theme="1" tint="0.34998626667073579"/>
        </patternFill>
      </fill>
      <alignment horizontal="center"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0" tint="-0.249977111117893"/>
        <name val="Arial"/>
        <scheme val="minor"/>
      </font>
      <numFmt numFmtId="3" formatCode="#,##0"/>
      <fill>
        <patternFill patternType="lightUp">
          <fgColor indexed="64"/>
          <bgColor indexed="22"/>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style="thin">
          <color indexed="64"/>
        </right>
        <top/>
        <bottom/>
        <vertical/>
        <horizontal/>
      </border>
    </dxf>
    <dxf>
      <font>
        <b/>
        <i val="0"/>
        <strike val="0"/>
        <condense val="0"/>
        <extend val="0"/>
        <outline val="0"/>
        <shadow val="0"/>
        <u val="none"/>
        <vertAlign val="baseline"/>
        <sz val="8"/>
        <color auto="1"/>
        <name val="Arial"/>
        <scheme val="minor"/>
      </font>
      <fill>
        <patternFill patternType="solid">
          <fgColor indexed="64"/>
          <bgColor theme="0"/>
        </patternFill>
      </fill>
      <border diagonalUp="0" diagonalDown="0" outline="0">
        <left/>
        <right style="thin">
          <color indexed="64"/>
        </right>
        <top/>
        <bottom/>
      </border>
    </dxf>
    <dxf>
      <font>
        <b val="0"/>
        <i val="0"/>
        <strike val="0"/>
        <condense val="0"/>
        <extend val="0"/>
        <outline val="0"/>
        <shadow val="0"/>
        <u val="none"/>
        <vertAlign val="baseline"/>
        <sz val="8"/>
        <color auto="1"/>
        <name val="Arial"/>
        <scheme val="minor"/>
      </font>
      <fill>
        <patternFill patternType="none">
          <fgColor indexed="64"/>
          <bgColor indexed="65"/>
        </patternFill>
      </fill>
      <border diagonalUp="0" diagonalDown="0">
        <left/>
        <right style="thin">
          <color indexed="64"/>
        </right>
        <top style="thin">
          <color indexed="64"/>
        </top>
        <bottom style="thin">
          <color indexed="64"/>
        </bottom>
        <vertical/>
        <horizontal/>
      </border>
      <protection locked="1" hidden="0"/>
    </dxf>
    <dxf>
      <border outline="0">
        <left style="thin">
          <color indexed="64"/>
        </left>
        <right style="thin">
          <color indexed="64"/>
        </right>
        <top style="thin">
          <color indexed="64"/>
        </top>
      </border>
    </dxf>
    <dxf>
      <font>
        <b val="0"/>
        <i val="0"/>
        <strike val="0"/>
        <condense val="0"/>
        <extend val="0"/>
        <outline val="0"/>
        <shadow val="0"/>
        <u val="none"/>
        <vertAlign val="baseline"/>
        <sz val="8"/>
        <color auto="1"/>
        <name val="Arial"/>
        <scheme val="minor"/>
      </font>
      <protection locked="0" hidden="0"/>
    </dxf>
    <dxf>
      <border outline="0">
        <bottom style="thin">
          <color indexed="64"/>
        </bottom>
      </border>
    </dxf>
    <dxf>
      <font>
        <b val="0"/>
        <i val="0"/>
        <strike val="0"/>
        <condense val="0"/>
        <extend val="0"/>
        <outline val="0"/>
        <shadow val="0"/>
        <u val="none"/>
        <vertAlign val="baseline"/>
        <sz val="8"/>
        <color theme="0"/>
        <name val="Arial"/>
        <scheme val="minor"/>
      </font>
      <numFmt numFmtId="3" formatCode="#,##0"/>
      <fill>
        <patternFill patternType="solid">
          <fgColor indexed="64"/>
          <bgColor theme="1" tint="0.34998626667073579"/>
        </patternFill>
      </fill>
    </dxf>
    <dxf>
      <font>
        <b/>
        <i val="0"/>
      </font>
    </dxf>
    <dxf>
      <fill>
        <patternFill>
          <bgColor theme="0" tint="-4.9989318521683403E-2"/>
        </patternFill>
      </fill>
    </dxf>
    <dxf>
      <font>
        <b/>
        <i val="0"/>
        <color theme="0"/>
      </font>
      <fill>
        <patternFill>
          <bgColor theme="1" tint="0.499984740745262"/>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Cash" pivot="0" count="4" xr9:uid="{00000000-0011-0000-FFFF-FFFF00000000}">
      <tableStyleElement type="wholeTable" dxfId="123"/>
      <tableStyleElement type="headerRow" dxfId="122"/>
      <tableStyleElement type="totalRow" dxfId="121"/>
      <tableStyleElement type="firstTotalCell" dxfId="12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DDDD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CCFF"/>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ashReceipts" displayName="CashReceipts" ref="B9:P16" totalsRowCount="1" headerRowDxfId="119" dataDxfId="117" headerRowBorderDxfId="118" tableBorderDxfId="116">
  <autoFilter ref="B9:P15"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000-000001000000}" name="CASH RECEIPTS" totalsRowLabel="TOTAL CASH RECEIPTS" dataDxfId="115" totalsRowDxfId="114"/>
    <tableColumn id="2" xr3:uid="{00000000-0010-0000-0000-000002000000}" name=" " dataDxfId="113" totalsRowDxfId="112"/>
    <tableColumn id="3" xr3:uid="{00000000-0010-0000-0000-000003000000}" name="Jan-18" totalsRowFunction="custom" dataDxfId="111" totalsRowDxfId="110">
      <totalsRowFormula>SUM(D10,D12:D15,(D11*-1))</totalsRowFormula>
    </tableColumn>
    <tableColumn id="4" xr3:uid="{00000000-0010-0000-0000-000004000000}" name="Feb-18" totalsRowFunction="custom" dataDxfId="109" totalsRowDxfId="108">
      <totalsRowFormula>SUM(E10,E12:E15,(E11*-1))</totalsRowFormula>
    </tableColumn>
    <tableColumn id="5" xr3:uid="{00000000-0010-0000-0000-000005000000}" name="Mar-18" totalsRowFunction="custom" dataDxfId="107" totalsRowDxfId="106">
      <totalsRowFormula>SUM(F10,F12:F15,(F11*-1))</totalsRowFormula>
    </tableColumn>
    <tableColumn id="6" xr3:uid="{00000000-0010-0000-0000-000006000000}" name="Apr-18" totalsRowFunction="custom" dataDxfId="105" totalsRowDxfId="104">
      <totalsRowFormula>SUM(G10,G12:G15,(G11*-1))</totalsRowFormula>
    </tableColumn>
    <tableColumn id="7" xr3:uid="{00000000-0010-0000-0000-000007000000}" name="May-18" totalsRowFunction="custom" dataDxfId="103" totalsRowDxfId="102">
      <totalsRowFormula>SUM(H10,H12:H15,(H11*-1))</totalsRowFormula>
    </tableColumn>
    <tableColumn id="8" xr3:uid="{00000000-0010-0000-0000-000008000000}" name="Jun-18" totalsRowFunction="custom" dataDxfId="101" totalsRowDxfId="100">
      <totalsRowFormula>SUM(I10,I12:I15,(I11*-1))</totalsRowFormula>
    </tableColumn>
    <tableColumn id="9" xr3:uid="{00000000-0010-0000-0000-000009000000}" name="Jul-18" totalsRowFunction="custom" dataDxfId="99" totalsRowDxfId="98">
      <totalsRowFormula>SUM(J10,J12:J15,(J11*-1))</totalsRowFormula>
    </tableColumn>
    <tableColumn id="10" xr3:uid="{00000000-0010-0000-0000-00000A000000}" name="Aug-18" totalsRowFunction="custom" dataDxfId="97" totalsRowDxfId="96">
      <totalsRowFormula>SUM(K10,K12:K15,(K11*-1))</totalsRowFormula>
    </tableColumn>
    <tableColumn id="11" xr3:uid="{00000000-0010-0000-0000-00000B000000}" name="Sep-18" totalsRowFunction="custom" dataDxfId="95" totalsRowDxfId="94">
      <totalsRowFormula>SUM(L10,L12:L15,(L11*-1))</totalsRowFormula>
    </tableColumn>
    <tableColumn id="12" xr3:uid="{00000000-0010-0000-0000-00000C000000}" name="Oct-18" totalsRowFunction="custom" dataDxfId="93" totalsRowDxfId="92">
      <totalsRowFormula>SUM(M10,M12:M15,(M11*-1))</totalsRowFormula>
    </tableColumn>
    <tableColumn id="13" xr3:uid="{00000000-0010-0000-0000-00000D000000}" name="Nov-18" totalsRowFunction="custom" dataDxfId="91" totalsRowDxfId="90">
      <totalsRowFormula>SUM(N10,N12:N15,(N11*-1))</totalsRowFormula>
    </tableColumn>
    <tableColumn id="14" xr3:uid="{00000000-0010-0000-0000-00000E000000}" name="Dec-18" totalsRowFunction="custom" dataDxfId="89" totalsRowDxfId="88">
      <totalsRowFormula>SUM(O10,O12:O15,(O11*-1))</totalsRowFormula>
    </tableColumn>
    <tableColumn id="15" xr3:uid="{00000000-0010-0000-0000-00000F000000}" name="Total" totalsRowFunction="sum" dataDxfId="87" totalsRowDxfId="86"/>
  </tableColumns>
  <tableStyleInfo name="Cash" showFirstColumn="0" showLastColumn="0" showRowStripes="0" showColumnStripes="0"/>
  <extLst>
    <ext xmlns:x14="http://schemas.microsoft.com/office/spreadsheetml/2009/9/main" uri="{504A1905-F514-4f6f-8877-14C23A59335A}">
      <x14:table altTextSummary="Enter or modify Cash Receipts items and each month values in this table. Total Cash Receipts and Total Cash Available are auto calculated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ashOnHand" displayName="CashOnHand" ref="C6:P7" totalsRowShown="0" headerRowDxfId="85" dataDxfId="83" headerRowBorderDxfId="84" tableBorderDxfId="82">
  <autoFilter ref="C6:P7"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100-000001000000}" name="Beginning" dataDxfId="81"/>
    <tableColumn id="2" xr3:uid="{00000000-0010-0000-0100-000002000000}" name="Jan-18" dataDxfId="80">
      <calculatedColumnFormula>C53</calculatedColumnFormula>
    </tableColumn>
    <tableColumn id="3" xr3:uid="{00000000-0010-0000-0100-000003000000}" name="Feb-18" dataDxfId="79">
      <calculatedColumnFormula>D53</calculatedColumnFormula>
    </tableColumn>
    <tableColumn id="4" xr3:uid="{00000000-0010-0000-0100-000004000000}" name="Mar-18" dataDxfId="78">
      <calculatedColumnFormula>E53</calculatedColumnFormula>
    </tableColumn>
    <tableColumn id="5" xr3:uid="{00000000-0010-0000-0100-000005000000}" name="Apr-18" dataDxfId="77">
      <calculatedColumnFormula>F53</calculatedColumnFormula>
    </tableColumn>
    <tableColumn id="6" xr3:uid="{00000000-0010-0000-0100-000006000000}" name="May-18" dataDxfId="76">
      <calculatedColumnFormula>G53</calculatedColumnFormula>
    </tableColumn>
    <tableColumn id="7" xr3:uid="{00000000-0010-0000-0100-000007000000}" name="Jun-18" dataDxfId="75">
      <calculatedColumnFormula>H53</calculatedColumnFormula>
    </tableColumn>
    <tableColumn id="8" xr3:uid="{00000000-0010-0000-0100-000008000000}" name="Jul-18" dataDxfId="74">
      <calculatedColumnFormula>I53</calculatedColumnFormula>
    </tableColumn>
    <tableColumn id="9" xr3:uid="{00000000-0010-0000-0100-000009000000}" name="Aug-18" dataDxfId="73">
      <calculatedColumnFormula>J53</calculatedColumnFormula>
    </tableColumn>
    <tableColumn id="10" xr3:uid="{00000000-0010-0000-0100-00000A000000}" name="Sep-18" dataDxfId="72">
      <calculatedColumnFormula>K53</calculatedColumnFormula>
    </tableColumn>
    <tableColumn id="11" xr3:uid="{00000000-0010-0000-0100-00000B000000}" name="Oct-18" dataDxfId="71">
      <calculatedColumnFormula>L53</calculatedColumnFormula>
    </tableColumn>
    <tableColumn id="12" xr3:uid="{00000000-0010-0000-0100-00000C000000}" name="Nov-18" dataDxfId="70">
      <calculatedColumnFormula>M53</calculatedColumnFormula>
    </tableColumn>
    <tableColumn id="13" xr3:uid="{00000000-0010-0000-0100-00000D000000}" name="Dec-18" dataDxfId="69">
      <calculatedColumnFormula>N53</calculatedColumnFormula>
    </tableColumn>
    <tableColumn id="14" xr3:uid="{00000000-0010-0000-0100-00000E000000}" name="Total" dataDxfId="68"/>
  </tableColumns>
  <tableStyleInfo name="Cash" showFirstColumn="0" showLastColumn="0" showRowStripes="1" showColumnStripes="0"/>
  <extLst>
    <ext xmlns:x14="http://schemas.microsoft.com/office/spreadsheetml/2009/9/main" uri="{504A1905-F514-4f6f-8877-14C23A59335A}">
      <x14:table altTextSummary="Enter Cash on hand in Beginning in this table. Cash on hand is auto calculated for each month"/>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Expenses" displayName="Expenses" ref="B19:P45" totalsRowCount="1" headerRowDxfId="67" dataDxfId="65" headerRowBorderDxfId="66" tableBorderDxfId="64">
  <autoFilter ref="B19:P44"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200-000001000000}" name="CASH PAID OUT" totalsRowLabel="SUBTOTAL" dataDxfId="63" totalsRowDxfId="62"/>
    <tableColumn id="2" xr3:uid="{00000000-0010-0000-0200-000002000000}" name=" " dataDxfId="61" totalsRowDxfId="60"/>
    <tableColumn id="3" xr3:uid="{00000000-0010-0000-0200-000003000000}" name="Jan-18" totalsRowFunction="sum" dataDxfId="59" totalsRowDxfId="58"/>
    <tableColumn id="4" xr3:uid="{00000000-0010-0000-0200-000004000000}" name="Feb-18" totalsRowFunction="sum" dataDxfId="57" totalsRowDxfId="56"/>
    <tableColumn id="5" xr3:uid="{00000000-0010-0000-0200-000005000000}" name="Mar-18" totalsRowFunction="sum" dataDxfId="55" totalsRowDxfId="54"/>
    <tableColumn id="6" xr3:uid="{00000000-0010-0000-0200-000006000000}" name="Apr-18" totalsRowFunction="sum" dataDxfId="53" totalsRowDxfId="52"/>
    <tableColumn id="7" xr3:uid="{00000000-0010-0000-0200-000007000000}" name="May-18" totalsRowFunction="sum" dataDxfId="51" totalsRowDxfId="50"/>
    <tableColumn id="8" xr3:uid="{00000000-0010-0000-0200-000008000000}" name="Jun-18" totalsRowFunction="sum" dataDxfId="49" totalsRowDxfId="48"/>
    <tableColumn id="9" xr3:uid="{00000000-0010-0000-0200-000009000000}" name="Jul-18" totalsRowFunction="sum" dataDxfId="47" totalsRowDxfId="46"/>
    <tableColumn id="10" xr3:uid="{00000000-0010-0000-0200-00000A000000}" name="Aug-18" totalsRowFunction="sum" dataDxfId="45" totalsRowDxfId="44"/>
    <tableColumn id="11" xr3:uid="{00000000-0010-0000-0200-00000B000000}" name="Sep-18" totalsRowFunction="sum" dataDxfId="43" totalsRowDxfId="42"/>
    <tableColumn id="12" xr3:uid="{00000000-0010-0000-0200-00000C000000}" name="Oct-18" totalsRowFunction="sum" dataDxfId="41" totalsRowDxfId="40"/>
    <tableColumn id="13" xr3:uid="{00000000-0010-0000-0200-00000D000000}" name="Nov-18" totalsRowFunction="sum" dataDxfId="39" totalsRowDxfId="38"/>
    <tableColumn id="14" xr3:uid="{00000000-0010-0000-0200-00000E000000}" name="Dec-18" totalsRowFunction="sum" dataDxfId="37" totalsRowDxfId="36"/>
    <tableColumn id="15" xr3:uid="{00000000-0010-0000-0200-00000F000000}" name="Total" totalsRowFunction="sum" dataDxfId="35" totalsRowDxfId="34">
      <calculatedColumnFormula>SUM(D20:O20)</calculatedColumnFormula>
    </tableColumn>
  </tableColumns>
  <tableStyleInfo name="Cash" showFirstColumn="1" showLastColumn="0" showRowStripes="0" showColumnStripes="0"/>
  <extLst>
    <ext xmlns:x14="http://schemas.microsoft.com/office/spreadsheetml/2009/9/main" uri="{504A1905-F514-4f6f-8877-14C23A59335A}">
      <x14:table altTextSummary="Enter or modify Cash Paid Out items and each month values in this table. Subtotal is auto calculated at the en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CashPaidOut" displayName="CashPaidOut" ref="B46:P52" totalsRowCount="1" headerRowDxfId="33" dataDxfId="32" tableBorderDxfId="31">
  <autoFilter ref="B46:P51"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300-000001000000}" name="CASH PAID OUT" totalsRowLabel="TOTAL CASH PAID OUT" dataDxfId="30" totalsRowDxfId="29"/>
    <tableColumn id="2" xr3:uid="{00000000-0010-0000-0300-000002000000}" name=" " dataDxfId="28" totalsRowDxfId="27"/>
    <tableColumn id="3" xr3:uid="{00000000-0010-0000-0300-000003000000}" name="Jan-18" totalsRowFunction="custom" dataDxfId="26" totalsRowDxfId="25">
      <totalsRowFormula>Expenses[[#Totals],[Jan-18]]+SUBTOTAL(109,CashPaidOut[Jan-18])</totalsRowFormula>
    </tableColumn>
    <tableColumn id="4" xr3:uid="{00000000-0010-0000-0300-000004000000}" name="Feb-18" totalsRowFunction="custom" dataDxfId="24" totalsRowDxfId="23">
      <totalsRowFormula>Expenses[[#Totals],[Feb-18]]+SUBTOTAL(109,CashPaidOut[Feb-18])</totalsRowFormula>
    </tableColumn>
    <tableColumn id="5" xr3:uid="{00000000-0010-0000-0300-000005000000}" name="Mar-18" totalsRowFunction="custom" dataDxfId="22" totalsRowDxfId="21">
      <totalsRowFormula>Expenses[[#Totals],[Mar-18]]+SUBTOTAL(109,CashPaidOut[Mar-18])</totalsRowFormula>
    </tableColumn>
    <tableColumn id="6" xr3:uid="{00000000-0010-0000-0300-000006000000}" name="Apr-18" totalsRowFunction="custom" dataDxfId="20" totalsRowDxfId="19">
      <totalsRowFormula>Expenses[[#Totals],[Apr-18]]+SUBTOTAL(109,CashPaidOut[Apr-18])</totalsRowFormula>
    </tableColumn>
    <tableColumn id="7" xr3:uid="{00000000-0010-0000-0300-000007000000}" name="May-18" totalsRowFunction="custom" dataDxfId="18" totalsRowDxfId="17">
      <totalsRowFormula>Expenses[[#Totals],[May-18]]+SUBTOTAL(109,CashPaidOut[May-18])</totalsRowFormula>
    </tableColumn>
    <tableColumn id="8" xr3:uid="{00000000-0010-0000-0300-000008000000}" name="Jun-18" totalsRowFunction="custom" dataDxfId="16" totalsRowDxfId="15">
      <totalsRowFormula>Expenses[[#Totals],[Jun-18]]+SUBTOTAL(109,CashPaidOut[Jun-18])</totalsRowFormula>
    </tableColumn>
    <tableColumn id="9" xr3:uid="{00000000-0010-0000-0300-000009000000}" name="Jul-18" totalsRowFunction="custom" dataDxfId="14" totalsRowDxfId="13">
      <totalsRowFormula>Expenses[[#Totals],[Jul-18]]+SUBTOTAL(109,CashPaidOut[Jul-18])</totalsRowFormula>
    </tableColumn>
    <tableColumn id="10" xr3:uid="{00000000-0010-0000-0300-00000A000000}" name="Aug-18" totalsRowFunction="custom" dataDxfId="12" totalsRowDxfId="11">
      <totalsRowFormula>Expenses[[#Totals],[Aug-18]]+SUBTOTAL(109,CashPaidOut[Aug-18])</totalsRowFormula>
    </tableColumn>
    <tableColumn id="11" xr3:uid="{00000000-0010-0000-0300-00000B000000}" name="Sep-18" totalsRowFunction="custom" dataDxfId="10" totalsRowDxfId="9">
      <totalsRowFormula>Expenses[[#Totals],[Sep-18]]+SUBTOTAL(109,CashPaidOut[Sep-18])</totalsRowFormula>
    </tableColumn>
    <tableColumn id="12" xr3:uid="{00000000-0010-0000-0300-00000C000000}" name="Oct-18" totalsRowFunction="custom" dataDxfId="8" totalsRowDxfId="7">
      <totalsRowFormula>Expenses[[#Totals],[Oct-18]]+SUBTOTAL(109,CashPaidOut[Oct-18])</totalsRowFormula>
    </tableColumn>
    <tableColumn id="13" xr3:uid="{00000000-0010-0000-0300-00000D000000}" name="Nov-18" totalsRowFunction="custom" dataDxfId="6" totalsRowDxfId="5">
      <totalsRowFormula>Expenses[[#Totals],[Nov-18]]+SUBTOTAL(109,CashPaidOut[Nov-18])</totalsRowFormula>
    </tableColumn>
    <tableColumn id="14" xr3:uid="{00000000-0010-0000-0300-00000E000000}" name="Dec-18" totalsRowFunction="custom" dataDxfId="4" totalsRowDxfId="3">
      <totalsRowFormula>Expenses[[#Totals],[Dec-18]]+SUBTOTAL(109,CashPaidOut[Dec-18])</totalsRowFormula>
    </tableColumn>
    <tableColumn id="15" xr3:uid="{00000000-0010-0000-0300-00000F000000}" name="Total" totalsRowFunction="custom" dataDxfId="2" totalsRowDxfId="1">
      <totalsRowFormula>SUM(D52:O52)</totalsRowFormula>
    </tableColumn>
  </tableColumns>
  <tableStyleInfo name="Cash" showFirstColumn="1" showLastColumn="0" showRowStripes="0" showColumnStripes="0"/>
  <extLst>
    <ext xmlns:x14="http://schemas.microsoft.com/office/spreadsheetml/2009/9/main" uri="{504A1905-F514-4f6f-8877-14C23A59335A}">
      <x14:table altTextSummary="Enter or modify Cash Paid Out items and each month values in this table. Total Cash Paid Out and Cash on hand at month-end are auto calculated at the en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2:J61"/>
  <sheetViews>
    <sheetView showGridLines="0" tabSelected="1" workbookViewId="0">
      <pane xSplit="3" ySplit="7" topLeftCell="D8" activePane="bottomRight" state="frozen"/>
      <selection pane="topRight"/>
      <selection pane="bottomLeft"/>
      <selection pane="bottomRight" activeCell="D8" sqref="D8"/>
    </sheetView>
  </sheetViews>
  <sheetFormatPr defaultRowHeight="10.199999999999999" x14ac:dyDescent="0.2"/>
  <cols>
    <col min="1" max="2" width="2" customWidth="1"/>
    <col min="3" max="3" width="43" customWidth="1"/>
    <col min="4" max="10" width="15" customWidth="1"/>
  </cols>
  <sheetData>
    <row r="2" spans="3:10" ht="26" customHeight="1" x14ac:dyDescent="0.2">
      <c r="C2" s="66" t="s">
        <v>27</v>
      </c>
      <c r="D2" s="67"/>
      <c r="E2" s="67"/>
      <c r="F2" s="67"/>
      <c r="G2" s="67"/>
      <c r="H2" s="67"/>
      <c r="I2" s="67"/>
      <c r="J2" s="67"/>
    </row>
    <row r="3" spans="3:10" ht="24" customHeight="1" x14ac:dyDescent="0.2">
      <c r="C3" s="68" t="s">
        <v>28</v>
      </c>
      <c r="D3" s="69"/>
      <c r="E3" s="69"/>
      <c r="F3" s="69"/>
      <c r="G3" s="69"/>
      <c r="H3" s="69"/>
      <c r="I3" s="69"/>
      <c r="J3" s="69"/>
    </row>
    <row r="4" spans="3:10" ht="16" customHeight="1" x14ac:dyDescent="0.2">
      <c r="C4" s="59" t="inlineStr">
        <is>
          <t>Author: Eshan Mukherjee</t>
        </is>
      </c>
      <c r="D4" s="59"/>
      <c r="E4" s="59"/>
      <c r="F4" s="59"/>
      <c r="G4" s="59"/>
      <c r="H4" s="59"/>
      <c r="I4" s="59"/>
      <c r="J4" s="59"/>
    </row>
    <row r="5" spans="3:10" ht="8" customHeight="1" x14ac:dyDescent="0.2">
      <c r="C5" s="59"/>
      <c r="D5" s="59"/>
      <c r="E5" s="59"/>
      <c r="F5" s="59"/>
      <c r="G5" s="59"/>
      <c r="H5" s="59"/>
      <c r="I5" s="59"/>
      <c r="J5" s="59"/>
    </row>
    <row r="6" spans="3:10" ht="14" customHeight="1" x14ac:dyDescent="0.2">
      <c r="C6" s="59"/>
      <c r="D6" s="63" t="str">
        <f>'Cash Flow'!D6</f>
        <v>Jan-18</v>
      </c>
      <c r="E6" s="63" t="str">
        <f>'Cash Flow'!E6</f>
        <v>Feb-18</v>
      </c>
      <c r="F6" s="63" t="str">
        <f>'Cash Flow'!F6</f>
        <v>Mar-18</v>
      </c>
      <c r="G6" s="63" t="str">
        <f>'Cash Flow'!G6</f>
        <v>Apr-18</v>
      </c>
      <c r="H6" s="63" t="str">
        <f>'Cash Flow'!H6</f>
        <v>May-18</v>
      </c>
      <c r="I6" s="63" t="str">
        <f>'Cash Flow'!I6</f>
        <v>Jun-18</v>
      </c>
      <c r="J6" s="59"/>
    </row>
    <row r="7" spans="3:10" ht="8" customHeight="1" x14ac:dyDescent="0.2">
      <c r="C7" s="59"/>
      <c r="D7" s="59"/>
      <c r="E7" s="59"/>
      <c r="F7" s="59"/>
      <c r="G7" s="59"/>
      <c r="H7" s="59"/>
      <c r="I7" s="59"/>
      <c r="J7" s="59"/>
    </row>
    <row r="8" spans="3:10" ht="16" customHeight="1" x14ac:dyDescent="0.2">
      <c r="C8" s="61" t="s">
        <v>29</v>
      </c>
      <c r="D8" s="62"/>
      <c r="E8" s="62"/>
      <c r="F8" s="62"/>
      <c r="G8" s="62"/>
      <c r="H8" s="62"/>
      <c r="I8" s="62"/>
      <c r="J8" s="62"/>
    </row>
    <row r="9" spans="3:10" ht="14" customHeight="1" x14ac:dyDescent="0.2">
      <c r="C9" s="59" t="s">
        <v>30</v>
      </c>
      <c r="D9" s="64">
        <f>'Cash Flow'!D7</f>
        <v>0</v>
      </c>
      <c r="E9" s="64">
        <f>'Cash Flow'!E7</f>
        <v>0</v>
      </c>
      <c r="F9" s="64">
        <f>'Cash Flow'!F7</f>
        <v>0</v>
      </c>
      <c r="G9" s="64">
        <f>'Cash Flow'!G7</f>
        <v>0</v>
      </c>
      <c r="H9" s="64">
        <f>'Cash Flow'!H7</f>
        <v>0</v>
      </c>
      <c r="I9" s="64">
        <f>'Cash Flow'!I7</f>
        <v>0</v>
      </c>
      <c r="J9" s="60"/>
    </row>
    <row r="10" spans="3:10" ht="14" customHeight="1" x14ac:dyDescent="0.2">
      <c r="C10" s="59" t="s">
        <v>31</v>
      </c>
      <c r="D10" s="64">
        <f>'Cash Flow'!D16</f>
        <v>0</v>
      </c>
      <c r="E10" s="64">
        <f>'Cash Flow'!E16</f>
        <v>0</v>
      </c>
      <c r="F10" s="64">
        <f>'Cash Flow'!F16</f>
        <v>0</v>
      </c>
      <c r="G10" s="64">
        <f>'Cash Flow'!G16</f>
        <v>0</v>
      </c>
      <c r="H10" s="64">
        <f>'Cash Flow'!H16</f>
        <v>0</v>
      </c>
      <c r="I10" s="64">
        <f>'Cash Flow'!I16</f>
        <v>0</v>
      </c>
      <c r="J10" s="60"/>
    </row>
    <row r="11" spans="3:10" ht="14" customHeight="1" x14ac:dyDescent="0.2">
      <c r="C11" s="59" t="s">
        <v>32</v>
      </c>
      <c r="D11" s="64">
        <f>'Cash Flow'!D52</f>
        <v>0</v>
      </c>
      <c r="E11" s="64">
        <f>'Cash Flow'!E52</f>
        <v>0</v>
      </c>
      <c r="F11" s="64">
        <f>'Cash Flow'!F52</f>
        <v>0</v>
      </c>
      <c r="G11" s="64">
        <f>'Cash Flow'!G52</f>
        <v>0</v>
      </c>
      <c r="H11" s="64">
        <f>'Cash Flow'!H52</f>
        <v>0</v>
      </c>
      <c r="I11" s="64">
        <f>'Cash Flow'!I52</f>
        <v>0</v>
      </c>
      <c r="J11" s="60"/>
    </row>
    <row r="12" spans="3:10" ht="14" customHeight="1" x14ac:dyDescent="0.2">
      <c r="C12" s="59" t="s">
        <v>33</v>
      </c>
      <c r="D12" s="65">
        <f t="shared" ref="D12:I12" si="0">D10-D11</f>
        <v>0</v>
      </c>
      <c r="E12" s="65">
        <f t="shared" si="0"/>
        <v>0</v>
      </c>
      <c r="F12" s="65">
        <f t="shared" si="0"/>
        <v>0</v>
      </c>
      <c r="G12" s="65">
        <f t="shared" si="0"/>
        <v>0</v>
      </c>
      <c r="H12" s="65">
        <f t="shared" si="0"/>
        <v>0</v>
      </c>
      <c r="I12" s="65">
        <f t="shared" si="0"/>
        <v>0</v>
      </c>
      <c r="J12" s="60"/>
    </row>
    <row r="13" spans="3:10" ht="14" customHeight="1" x14ac:dyDescent="0.2">
      <c r="C13" s="59" t="s">
        <v>34</v>
      </c>
      <c r="D13" s="64">
        <f>'Cash Flow'!D53</f>
        <v>0</v>
      </c>
      <c r="E13" s="64">
        <f>'Cash Flow'!E53</f>
        <v>0</v>
      </c>
      <c r="F13" s="64">
        <f>'Cash Flow'!F53</f>
        <v>0</v>
      </c>
      <c r="G13" s="64">
        <f>'Cash Flow'!G53</f>
        <v>0</v>
      </c>
      <c r="H13" s="64">
        <f>'Cash Flow'!H53</f>
        <v>0</v>
      </c>
      <c r="I13" s="64">
        <f>'Cash Flow'!I53</f>
        <v>0</v>
      </c>
      <c r="J13" s="60"/>
    </row>
    <row r="14" spans="3:10" ht="14" customHeight="1" x14ac:dyDescent="0.2">
      <c r="C14" s="59" t="s">
        <v>35</v>
      </c>
      <c r="D14" s="65">
        <f t="shared" ref="D14:I14" si="1">D9+D12-D13</f>
        <v>0</v>
      </c>
      <c r="E14" s="65">
        <f t="shared" si="1"/>
        <v>0</v>
      </c>
      <c r="F14" s="65">
        <f t="shared" si="1"/>
        <v>0</v>
      </c>
      <c r="G14" s="65">
        <f t="shared" si="1"/>
        <v>0</v>
      </c>
      <c r="H14" s="65">
        <f t="shared" si="1"/>
        <v>0</v>
      </c>
      <c r="I14" s="65">
        <f t="shared" si="1"/>
        <v>0</v>
      </c>
      <c r="J14" s="60"/>
    </row>
    <row r="15" spans="3:10" ht="8" customHeight="1" x14ac:dyDescent="0.2">
      <c r="C15" s="59"/>
      <c r="D15" s="60"/>
      <c r="E15" s="60"/>
      <c r="F15" s="60"/>
      <c r="G15" s="60"/>
      <c r="H15" s="60"/>
      <c r="I15" s="60"/>
      <c r="J15" s="60"/>
    </row>
    <row r="16" spans="3:10" ht="8" customHeight="1" x14ac:dyDescent="0.2">
      <c r="C16" s="59"/>
      <c r="D16" s="60"/>
      <c r="E16" s="60"/>
      <c r="F16" s="60"/>
      <c r="G16" s="60"/>
      <c r="H16" s="60"/>
      <c r="I16" s="60"/>
      <c r="J16" s="60"/>
    </row>
    <row r="17" spans="3:10" ht="8" customHeight="1" x14ac:dyDescent="0.2">
      <c r="C17" s="59"/>
      <c r="D17" s="60"/>
      <c r="E17" s="60"/>
      <c r="F17" s="60"/>
      <c r="G17" s="60"/>
      <c r="H17" s="60"/>
      <c r="I17" s="60"/>
      <c r="J17" s="60"/>
    </row>
    <row r="18" spans="3:10" ht="8" customHeight="1" x14ac:dyDescent="0.2">
      <c r="C18" s="59"/>
      <c r="D18" s="60"/>
      <c r="E18" s="60"/>
      <c r="F18" s="60"/>
      <c r="G18" s="60"/>
      <c r="H18" s="60"/>
      <c r="I18" s="60"/>
      <c r="J18" s="60"/>
    </row>
    <row r="19" spans="3:10" ht="8" customHeight="1" x14ac:dyDescent="0.2">
      <c r="C19" s="59"/>
      <c r="D19" s="60"/>
      <c r="E19" s="60"/>
      <c r="F19" s="60"/>
      <c r="G19" s="60"/>
      <c r="H19" s="60"/>
      <c r="I19" s="60"/>
      <c r="J19" s="60"/>
    </row>
    <row r="20" spans="3:10" ht="24" customHeight="1" x14ac:dyDescent="0.2">
      <c r="C20" s="70" t="s">
        <v>36</v>
      </c>
      <c r="D20" s="71"/>
      <c r="E20" s="71"/>
      <c r="F20" s="71"/>
      <c r="G20" s="71"/>
      <c r="H20" s="71"/>
      <c r="I20" s="71"/>
      <c r="J20" s="71"/>
    </row>
    <row r="21" spans="3:10" ht="8" customHeight="1" x14ac:dyDescent="0.2">
      <c r="C21" s="59"/>
      <c r="D21" s="60"/>
      <c r="E21" s="60"/>
      <c r="F21" s="60"/>
      <c r="G21" s="60"/>
      <c r="H21" s="60"/>
      <c r="I21" s="60"/>
      <c r="J21" s="60"/>
    </row>
    <row r="22" spans="3:10" ht="8" customHeight="1" x14ac:dyDescent="0.2">
      <c r="C22" s="59"/>
      <c r="D22" s="60"/>
      <c r="E22" s="60"/>
      <c r="F22" s="60"/>
      <c r="G22" s="60"/>
      <c r="H22" s="60"/>
      <c r="I22" s="60"/>
      <c r="J22" s="60"/>
    </row>
    <row r="23" spans="3:10" ht="8" customHeight="1" x14ac:dyDescent="0.2">
      <c r="C23" s="59"/>
      <c r="D23" s="60"/>
      <c r="E23" s="60"/>
      <c r="F23" s="60"/>
      <c r="G23" s="60"/>
      <c r="H23" s="60"/>
      <c r="I23" s="60"/>
      <c r="J23" s="60"/>
    </row>
    <row r="24" spans="3:10" ht="8" customHeight="1" x14ac:dyDescent="0.2">
      <c r="C24" s="59"/>
      <c r="D24" s="60"/>
      <c r="E24" s="60"/>
      <c r="F24" s="60"/>
      <c r="G24" s="60"/>
      <c r="H24" s="60"/>
      <c r="I24" s="60"/>
      <c r="J24" s="60"/>
    </row>
    <row r="25" spans="3:10" ht="8" customHeight="1" x14ac:dyDescent="0.2">
      <c r="C25" s="59"/>
      <c r="D25" s="60"/>
      <c r="E25" s="60"/>
      <c r="F25" s="60"/>
      <c r="G25" s="60"/>
      <c r="H25" s="60"/>
      <c r="I25" s="60"/>
      <c r="J25" s="60"/>
    </row>
    <row r="26" spans="3:10" ht="8" customHeight="1" x14ac:dyDescent="0.2">
      <c r="C26" s="59"/>
      <c r="D26" s="60"/>
      <c r="E26" s="60"/>
      <c r="F26" s="60"/>
      <c r="G26" s="60"/>
      <c r="H26" s="60"/>
      <c r="I26" s="60"/>
      <c r="J26" s="60"/>
    </row>
    <row r="27" spans="3:10" ht="8" customHeight="1" x14ac:dyDescent="0.2">
      <c r="C27" s="59"/>
      <c r="D27" s="60"/>
      <c r="E27" s="60"/>
      <c r="F27" s="60"/>
      <c r="G27" s="60"/>
      <c r="H27" s="60"/>
      <c r="I27" s="60"/>
      <c r="J27" s="60"/>
    </row>
    <row r="28" spans="3:10" ht="8" customHeight="1" x14ac:dyDescent="0.2">
      <c r="C28" s="59"/>
      <c r="D28" s="60"/>
      <c r="E28" s="60"/>
      <c r="F28" s="60"/>
      <c r="G28" s="60"/>
      <c r="H28" s="60"/>
      <c r="I28" s="60"/>
      <c r="J28" s="60"/>
    </row>
    <row r="29" spans="3:10" ht="8" customHeight="1" x14ac:dyDescent="0.2">
      <c r="C29" s="59"/>
      <c r="D29" s="60"/>
      <c r="E29" s="60"/>
      <c r="F29" s="60"/>
      <c r="G29" s="60"/>
      <c r="H29" s="60"/>
      <c r="I29" s="60"/>
      <c r="J29" s="60"/>
    </row>
    <row r="30" spans="3:10" ht="8" customHeight="1" x14ac:dyDescent="0.2">
      <c r="C30" s="59"/>
      <c r="D30" s="60"/>
      <c r="E30" s="60"/>
      <c r="F30" s="60"/>
      <c r="G30" s="60"/>
      <c r="H30" s="60"/>
      <c r="I30" s="60"/>
      <c r="J30" s="60"/>
    </row>
    <row r="31" spans="3:10" ht="8" customHeight="1" x14ac:dyDescent="0.2">
      <c r="C31" s="59"/>
      <c r="D31" s="60"/>
      <c r="E31" s="60"/>
      <c r="F31" s="60"/>
      <c r="G31" s="60"/>
      <c r="H31" s="60"/>
      <c r="I31" s="60"/>
      <c r="J31" s="60"/>
    </row>
    <row r="32" spans="3:10" ht="8" customHeight="1" x14ac:dyDescent="0.2">
      <c r="C32" s="59"/>
      <c r="D32" s="60"/>
      <c r="E32" s="60"/>
      <c r="F32" s="60"/>
      <c r="G32" s="60"/>
      <c r="H32" s="60"/>
      <c r="I32" s="60"/>
      <c r="J32" s="60"/>
    </row>
    <row r="33" spans="3:10" ht="8" customHeight="1" x14ac:dyDescent="0.2">
      <c r="C33" s="59"/>
      <c r="D33" s="60"/>
      <c r="E33" s="60"/>
      <c r="F33" s="60"/>
      <c r="G33" s="60"/>
      <c r="H33" s="60"/>
      <c r="I33" s="60"/>
      <c r="J33" s="60"/>
    </row>
    <row r="34" spans="3:10" ht="8" customHeight="1" x14ac:dyDescent="0.2">
      <c r="C34" s="59"/>
      <c r="D34" s="60"/>
      <c r="E34" s="60"/>
      <c r="F34" s="60"/>
      <c r="G34" s="60"/>
      <c r="H34" s="60"/>
      <c r="I34" s="60"/>
      <c r="J34" s="60"/>
    </row>
    <row r="35" spans="3:10" ht="8" customHeight="1" x14ac:dyDescent="0.2">
      <c r="C35" s="59"/>
      <c r="D35" s="60"/>
      <c r="E35" s="60"/>
      <c r="F35" s="60"/>
      <c r="G35" s="60"/>
      <c r="H35" s="60"/>
      <c r="I35" s="60"/>
      <c r="J35" s="60"/>
    </row>
    <row r="36" spans="3:10" ht="8" customHeight="1" x14ac:dyDescent="0.2">
      <c r="C36" s="59"/>
      <c r="D36" s="60"/>
      <c r="E36" s="60"/>
      <c r="F36" s="60"/>
      <c r="G36" s="60"/>
      <c r="H36" s="60"/>
      <c r="I36" s="60"/>
      <c r="J36" s="60"/>
    </row>
    <row r="37" spans="3:10" ht="8" customHeight="1" x14ac:dyDescent="0.2">
      <c r="C37" s="59"/>
      <c r="D37" s="60"/>
      <c r="E37" s="60"/>
      <c r="F37" s="60"/>
      <c r="G37" s="60"/>
      <c r="H37" s="60"/>
      <c r="I37" s="60"/>
      <c r="J37" s="60"/>
    </row>
    <row r="38" spans="3:10" ht="8" customHeight="1" x14ac:dyDescent="0.2">
      <c r="C38" s="59"/>
      <c r="D38" s="60"/>
      <c r="E38" s="60"/>
      <c r="F38" s="60"/>
      <c r="G38" s="60"/>
      <c r="H38" s="60"/>
      <c r="I38" s="60"/>
      <c r="J38" s="60"/>
    </row>
    <row r="39" spans="3:10" ht="8" customHeight="1" x14ac:dyDescent="0.2">
      <c r="C39" s="59"/>
      <c r="D39" s="60"/>
      <c r="E39" s="60"/>
      <c r="F39" s="60"/>
      <c r="G39" s="60"/>
      <c r="H39" s="60"/>
      <c r="I39" s="60"/>
      <c r="J39" s="60"/>
    </row>
    <row r="40" spans="3:10" ht="8" customHeight="1" x14ac:dyDescent="0.2">
      <c r="C40" s="59"/>
      <c r="D40" s="60"/>
      <c r="E40" s="60"/>
      <c r="F40" s="60"/>
      <c r="G40" s="60"/>
      <c r="H40" s="60"/>
      <c r="I40" s="60"/>
      <c r="J40" s="60"/>
    </row>
    <row r="41" spans="3:10" ht="8" customHeight="1" x14ac:dyDescent="0.2">
      <c r="C41" s="59"/>
      <c r="D41" s="60"/>
      <c r="E41" s="60"/>
      <c r="F41" s="60"/>
      <c r="G41" s="60"/>
      <c r="H41" s="60"/>
      <c r="I41" s="60"/>
      <c r="J41" s="60"/>
    </row>
    <row r="42" spans="3:10" ht="8" customHeight="1" x14ac:dyDescent="0.2">
      <c r="C42" s="59"/>
      <c r="D42" s="60"/>
      <c r="E42" s="60"/>
      <c r="F42" s="60"/>
      <c r="G42" s="60"/>
      <c r="H42" s="60"/>
      <c r="I42" s="60"/>
      <c r="J42" s="60"/>
    </row>
    <row r="43" spans="3:10" ht="8" customHeight="1" x14ac:dyDescent="0.2">
      <c r="C43" s="59"/>
      <c r="D43" s="60"/>
      <c r="E43" s="60"/>
      <c r="F43" s="60"/>
      <c r="G43" s="60"/>
      <c r="H43" s="60"/>
      <c r="I43" s="60"/>
      <c r="J43" s="60"/>
    </row>
    <row r="44" spans="3:10" ht="8" customHeight="1" x14ac:dyDescent="0.2">
      <c r="C44" s="59"/>
      <c r="D44" s="60"/>
      <c r="E44" s="60"/>
      <c r="F44" s="60"/>
      <c r="G44" s="60"/>
      <c r="H44" s="60"/>
      <c r="I44" s="60"/>
      <c r="J44" s="60"/>
    </row>
    <row r="45" spans="3:10" ht="8" customHeight="1" x14ac:dyDescent="0.2">
      <c r="C45" s="59"/>
      <c r="D45" s="60"/>
      <c r="E45" s="60"/>
      <c r="F45" s="60"/>
      <c r="G45" s="60"/>
      <c r="H45" s="60"/>
      <c r="I45" s="60"/>
      <c r="J45" s="60"/>
    </row>
    <row r="46" spans="3:10" ht="8" customHeight="1" x14ac:dyDescent="0.2">
      <c r="C46" s="59"/>
      <c r="D46" s="60"/>
      <c r="E46" s="60"/>
      <c r="F46" s="60"/>
      <c r="G46" s="60"/>
      <c r="H46" s="60"/>
      <c r="I46" s="60"/>
      <c r="J46" s="60"/>
    </row>
    <row r="47" spans="3:10" ht="8" customHeight="1" x14ac:dyDescent="0.2">
      <c r="C47" s="59"/>
      <c r="D47" s="60"/>
      <c r="E47" s="60"/>
      <c r="F47" s="60"/>
      <c r="G47" s="60"/>
      <c r="H47" s="60"/>
      <c r="I47" s="60"/>
      <c r="J47" s="60"/>
    </row>
    <row r="48" spans="3:10" ht="8" customHeight="1" x14ac:dyDescent="0.2">
      <c r="C48" s="59"/>
      <c r="D48" s="60"/>
      <c r="E48" s="60"/>
      <c r="F48" s="60"/>
      <c r="G48" s="60"/>
      <c r="H48" s="60"/>
      <c r="I48" s="60"/>
      <c r="J48" s="60"/>
    </row>
    <row r="49" spans="3:10" ht="8" customHeight="1" x14ac:dyDescent="0.2">
      <c r="C49" s="59"/>
      <c r="D49" s="60"/>
      <c r="E49" s="60"/>
      <c r="F49" s="60"/>
      <c r="G49" s="60"/>
      <c r="H49" s="60"/>
      <c r="I49" s="60"/>
      <c r="J49" s="60"/>
    </row>
    <row r="50" spans="3:10" ht="8" customHeight="1" x14ac:dyDescent="0.2">
      <c r="C50" s="59"/>
      <c r="D50" s="60"/>
      <c r="E50" s="60"/>
      <c r="F50" s="60"/>
      <c r="G50" s="60"/>
      <c r="H50" s="60"/>
      <c r="I50" s="60"/>
      <c r="J50" s="60"/>
    </row>
    <row r="51" spans="3:10" ht="8" customHeight="1" x14ac:dyDescent="0.2">
      <c r="C51" s="59"/>
      <c r="D51" s="60"/>
      <c r="E51" s="60"/>
      <c r="F51" s="60"/>
      <c r="G51" s="60"/>
      <c r="H51" s="60"/>
      <c r="I51" s="60"/>
      <c r="J51" s="60"/>
    </row>
    <row r="52" spans="3:10" ht="8" customHeight="1" x14ac:dyDescent="0.2">
      <c r="C52" s="59"/>
      <c r="D52" s="60"/>
      <c r="E52" s="60"/>
      <c r="F52" s="60"/>
      <c r="G52" s="60"/>
      <c r="H52" s="60"/>
      <c r="I52" s="60"/>
      <c r="J52" s="60"/>
    </row>
    <row r="53" spans="3:10" ht="8" customHeight="1" x14ac:dyDescent="0.2">
      <c r="C53" s="59"/>
      <c r="D53" s="60"/>
      <c r="E53" s="60"/>
      <c r="F53" s="60"/>
      <c r="G53" s="60"/>
      <c r="H53" s="60"/>
      <c r="I53" s="60"/>
      <c r="J53" s="60"/>
    </row>
    <row r="54" spans="3:10" ht="8" customHeight="1" x14ac:dyDescent="0.2">
      <c r="C54" s="59"/>
      <c r="D54" s="60"/>
      <c r="E54" s="60"/>
      <c r="F54" s="60"/>
      <c r="G54" s="60"/>
      <c r="H54" s="60"/>
      <c r="I54" s="60"/>
      <c r="J54" s="60"/>
    </row>
    <row r="55" spans="3:10" ht="8" customHeight="1" x14ac:dyDescent="0.2">
      <c r="C55" s="59"/>
      <c r="D55" s="60"/>
      <c r="E55" s="60"/>
      <c r="F55" s="60"/>
      <c r="G55" s="60"/>
      <c r="H55" s="60"/>
      <c r="I55" s="60"/>
      <c r="J55" s="60"/>
    </row>
    <row r="56" spans="3:10" ht="8" customHeight="1" x14ac:dyDescent="0.2">
      <c r="C56" s="59"/>
      <c r="D56" s="60"/>
      <c r="E56" s="60"/>
      <c r="F56" s="60"/>
      <c r="G56" s="60"/>
      <c r="H56" s="60"/>
      <c r="I56" s="60"/>
      <c r="J56" s="60"/>
    </row>
    <row r="57" spans="3:10" ht="8" customHeight="1" x14ac:dyDescent="0.2">
      <c r="C57" s="59"/>
      <c r="D57" s="60"/>
      <c r="E57" s="60"/>
      <c r="F57" s="60"/>
      <c r="G57" s="60"/>
      <c r="H57" s="60"/>
      <c r="I57" s="60"/>
      <c r="J57" s="60"/>
    </row>
    <row r="58" spans="3:10" ht="8" customHeight="1" x14ac:dyDescent="0.2">
      <c r="C58" s="59"/>
      <c r="D58" s="60"/>
      <c r="E58" s="60"/>
      <c r="F58" s="60"/>
      <c r="G58" s="60"/>
      <c r="H58" s="60"/>
      <c r="I58" s="60"/>
      <c r="J58" s="60"/>
    </row>
    <row r="59" spans="3:10" ht="8" customHeight="1" x14ac:dyDescent="0.2">
      <c r="C59" s="59"/>
      <c r="D59" s="60"/>
      <c r="E59" s="60"/>
      <c r="F59" s="60"/>
      <c r="G59" s="60"/>
      <c r="H59" s="60"/>
      <c r="I59" s="60"/>
      <c r="J59" s="60"/>
    </row>
    <row r="60" spans="3:10" ht="8" customHeight="1" x14ac:dyDescent="0.2">
      <c r="C60" s="59"/>
      <c r="D60" s="60"/>
      <c r="E60" s="60"/>
      <c r="F60" s="60"/>
      <c r="G60" s="60"/>
      <c r="H60" s="60"/>
      <c r="I60" s="60"/>
      <c r="J60" s="60"/>
    </row>
    <row r="61" spans="3:10" ht="8" customHeight="1" x14ac:dyDescent="0.2">
      <c r="C61" s="59"/>
      <c r="D61" s="60"/>
      <c r="E61" s="60"/>
      <c r="F61" s="60"/>
      <c r="G61" s="60"/>
      <c r="H61" s="60"/>
      <c r="I61" s="60"/>
      <c r="J61" s="60"/>
    </row>
  </sheetData>
  <mergeCells count="4">
    <mergeCell ref="C2:J2"/>
    <mergeCell ref="C3:J3"/>
    <mergeCell ref="C20:J20"/>
    <mergeCell ref="C4:J4"/>
  </mergeCells>
  <pageMargins left="0.3888888888888889" right="0.3888888888888889" top="0.3888888888888889" bottom="0.3888888888888889" header="0.3" footer="0.3"/>
  <pageSetup paperSize="9" fitToHeight="1" orientation="landscape" r:id="rId1" fitToWidth="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tabSelected="0"/>
  </sheetViews>
  <sheetFormatPr defaultColWidth="12" defaultRowHeight="10.199999999999999"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B1:P61"/>
  <sheetViews>
    <sheetView showGridLines="0" topLeftCell="A4" zoomScaleNormal="100" workbookViewId="0" tabSelected="0">
      <selection activeCell="B57" sqref="B57"/>
    </sheetView>
  </sheetViews>
  <sheetFormatPr defaultColWidth="9.140625" defaultRowHeight="10.199999999999999" x14ac:dyDescent="0.2"/>
  <cols>
    <col min="1" max="1" width="2.7109375" style="6" customWidth="1"/>
    <col min="2" max="2" width="31.140625" style="6" customWidth="1"/>
    <col min="3" max="3" width="14.42578125" style="6" customWidth="1"/>
    <col min="4" max="10" width="11.7109375" style="6" customWidth="1"/>
    <col min="11" max="16" width="12.7109375" style="6" customWidth="1"/>
    <col min="17" max="17" width="2.7109375" style="6" customWidth="1"/>
    <col min="18" max="16384" width="9.140625" style="6"/>
  </cols>
  <sheetData>
    <row r="1" spans="2:16" s="1" customFormat="1" ht="22.65" customHeight="1" x14ac:dyDescent="0.3">
      <c r="B1" s="72" t="s">
        <v>5</v>
      </c>
      <c r="C1" s="72"/>
      <c r="D1" s="72"/>
      <c r="E1" s="72"/>
      <c r="F1" s="72"/>
      <c r="G1" s="72"/>
      <c r="H1" s="72"/>
      <c r="I1" s="72"/>
      <c r="J1" s="72"/>
      <c r="K1" s="72"/>
      <c r="L1" s="72"/>
      <c r="M1" s="72"/>
      <c r="N1" s="72"/>
      <c r="O1" s="72"/>
      <c r="P1" s="72"/>
    </row>
    <row r="2" spans="2:16" s="1" customFormat="1" ht="17.399999999999999" x14ac:dyDescent="0.3">
      <c r="B2" s="72" t="s">
        <v>13</v>
      </c>
      <c r="C2" s="72"/>
      <c r="D2" s="72"/>
      <c r="E2" s="72"/>
      <c r="F2" s="72"/>
      <c r="G2" s="72"/>
      <c r="H2" s="72"/>
      <c r="I2" s="72"/>
      <c r="J2" s="72"/>
      <c r="K2" s="72"/>
      <c r="L2" s="72"/>
      <c r="M2" s="72"/>
      <c r="N2" s="72"/>
      <c r="O2" s="72"/>
      <c r="P2" s="72"/>
    </row>
    <row r="3" spans="2:16" s="1" customFormat="1" ht="13.2" x14ac:dyDescent="0.25">
      <c r="B3" s="14" t="s">
        <v>4</v>
      </c>
      <c r="C3" s="2">
        <f ca="1">TODAY()</f>
        <v>46302</v>
      </c>
    </row>
    <row r="4" spans="2:16" s="1" customFormat="1" ht="26.4" x14ac:dyDescent="0.25">
      <c r="B4" s="14" t="s">
        <v>7</v>
      </c>
      <c r="C4" s="3"/>
      <c r="D4" s="15">
        <f t="shared" ref="D4" si="0">Cash_minimum</f>
        <v>0</v>
      </c>
      <c r="E4" s="15">
        <f t="shared" ref="E4:O4" si="1">Cash_minimum</f>
        <v>0</v>
      </c>
      <c r="F4" s="15">
        <f t="shared" si="1"/>
        <v>0</v>
      </c>
      <c r="G4" s="15">
        <f t="shared" si="1"/>
        <v>0</v>
      </c>
      <c r="H4" s="15">
        <f t="shared" si="1"/>
        <v>0</v>
      </c>
      <c r="I4" s="15">
        <f t="shared" si="1"/>
        <v>0</v>
      </c>
      <c r="J4" s="15">
        <f t="shared" si="1"/>
        <v>0</v>
      </c>
      <c r="K4" s="15">
        <f t="shared" si="1"/>
        <v>0</v>
      </c>
      <c r="L4" s="15">
        <f t="shared" si="1"/>
        <v>0</v>
      </c>
      <c r="M4" s="15">
        <f t="shared" si="1"/>
        <v>0</v>
      </c>
      <c r="N4" s="15">
        <f t="shared" si="1"/>
        <v>0</v>
      </c>
      <c r="O4" s="15">
        <f t="shared" si="1"/>
        <v>0</v>
      </c>
    </row>
    <row r="5" spans="2:16" s="1" customFormat="1" ht="13.2" x14ac:dyDescent="0.25">
      <c r="B5" s="14"/>
      <c r="H5" s="4"/>
    </row>
    <row r="6" spans="2:16" x14ac:dyDescent="0.2">
      <c r="B6" s="5"/>
      <c r="C6" s="45" t="s">
        <v>6</v>
      </c>
      <c r="D6" s="46" t="s">
        <v>14</v>
      </c>
      <c r="E6" s="46" t="s">
        <v>15</v>
      </c>
      <c r="F6" s="46" t="s">
        <v>16</v>
      </c>
      <c r="G6" s="46" t="s">
        <v>17</v>
      </c>
      <c r="H6" s="46" t="s">
        <v>18</v>
      </c>
      <c r="I6" s="46" t="s">
        <v>19</v>
      </c>
      <c r="J6" s="46" t="s">
        <v>20</v>
      </c>
      <c r="K6" s="46" t="s">
        <v>21</v>
      </c>
      <c r="L6" s="46" t="s">
        <v>22</v>
      </c>
      <c r="M6" s="46" t="s">
        <v>23</v>
      </c>
      <c r="N6" s="46" t="s">
        <v>24</v>
      </c>
      <c r="O6" s="46" t="s">
        <v>25</v>
      </c>
      <c r="P6" s="47" t="s">
        <v>8</v>
      </c>
    </row>
    <row r="7" spans="2:16" ht="20.399999999999999" x14ac:dyDescent="0.2">
      <c r="B7" s="7" t="s">
        <v>10</v>
      </c>
      <c r="C7" s="23"/>
      <c r="D7" s="16">
        <f t="shared" ref="D7:O7" si="2">C53</f>
        <v>0</v>
      </c>
      <c r="E7" s="16">
        <f t="shared" si="2"/>
        <v>0</v>
      </c>
      <c r="F7" s="16">
        <f t="shared" si="2"/>
        <v>0</v>
      </c>
      <c r="G7" s="16">
        <f t="shared" si="2"/>
        <v>0</v>
      </c>
      <c r="H7" s="16">
        <f t="shared" si="2"/>
        <v>0</v>
      </c>
      <c r="I7" s="16">
        <f t="shared" si="2"/>
        <v>0</v>
      </c>
      <c r="J7" s="16">
        <f t="shared" si="2"/>
        <v>0</v>
      </c>
      <c r="K7" s="16">
        <f t="shared" si="2"/>
        <v>0</v>
      </c>
      <c r="L7" s="16">
        <f t="shared" si="2"/>
        <v>0</v>
      </c>
      <c r="M7" s="16">
        <f t="shared" si="2"/>
        <v>0</v>
      </c>
      <c r="N7" s="16">
        <f t="shared" si="2"/>
        <v>0</v>
      </c>
      <c r="O7" s="16">
        <f t="shared" si="2"/>
        <v>0</v>
      </c>
      <c r="P7" s="22"/>
    </row>
    <row r="8" spans="2:16" x14ac:dyDescent="0.2">
      <c r="B8" s="12"/>
      <c r="C8" s="18"/>
      <c r="D8" s="18"/>
      <c r="E8" s="18"/>
      <c r="F8" s="18"/>
      <c r="G8" s="18"/>
      <c r="H8" s="18"/>
      <c r="I8" s="18"/>
      <c r="J8" s="18"/>
      <c r="K8" s="18"/>
      <c r="L8" s="18"/>
      <c r="M8" s="18"/>
      <c r="N8" s="18"/>
      <c r="O8" s="18"/>
      <c r="P8" s="18"/>
    </row>
    <row r="9" spans="2:16" x14ac:dyDescent="0.2">
      <c r="B9" s="48" t="s">
        <v>0</v>
      </c>
      <c r="C9" s="49" t="s">
        <v>26</v>
      </c>
      <c r="D9" s="50" t="s">
        <v>14</v>
      </c>
      <c r="E9" s="50" t="s">
        <v>15</v>
      </c>
      <c r="F9" s="50" t="s">
        <v>16</v>
      </c>
      <c r="G9" s="50" t="s">
        <v>17</v>
      </c>
      <c r="H9" s="50" t="s">
        <v>18</v>
      </c>
      <c r="I9" s="50" t="s">
        <v>19</v>
      </c>
      <c r="J9" s="50" t="s">
        <v>20</v>
      </c>
      <c r="K9" s="50" t="s">
        <v>21</v>
      </c>
      <c r="L9" s="50" t="s">
        <v>22</v>
      </c>
      <c r="M9" s="50" t="s">
        <v>23</v>
      </c>
      <c r="N9" s="50" t="s">
        <v>24</v>
      </c>
      <c r="O9" s="50" t="s">
        <v>25</v>
      </c>
      <c r="P9" s="51" t="s">
        <v>8</v>
      </c>
    </row>
    <row r="10" spans="2:16" x14ac:dyDescent="0.2">
      <c r="B10" s="20"/>
      <c r="C10" s="8"/>
      <c r="D10" s="3"/>
      <c r="E10" s="3"/>
      <c r="F10" s="3"/>
      <c r="G10" s="3"/>
      <c r="H10" s="3"/>
      <c r="I10" s="3"/>
      <c r="J10" s="3"/>
      <c r="K10" s="3"/>
      <c r="L10" s="3"/>
      <c r="M10" s="3"/>
      <c r="N10" s="3"/>
      <c r="O10" s="3"/>
      <c r="P10" s="21">
        <f t="shared" ref="P10:P15" si="3">SUM(D10:O10)</f>
        <v>0</v>
      </c>
    </row>
    <row r="11" spans="2:16" x14ac:dyDescent="0.2">
      <c r="B11" s="20"/>
      <c r="C11" s="8"/>
      <c r="D11" s="3"/>
      <c r="E11" s="3"/>
      <c r="F11" s="3"/>
      <c r="G11" s="3"/>
      <c r="H11" s="3"/>
      <c r="I11" s="3"/>
      <c r="J11" s="3"/>
      <c r="K11" s="3"/>
      <c r="L11" s="3"/>
      <c r="M11" s="3"/>
      <c r="N11" s="3"/>
      <c r="O11" s="3"/>
      <c r="P11" s="21">
        <f t="shared" si="3"/>
        <v>0</v>
      </c>
    </row>
    <row r="12" spans="2:16" x14ac:dyDescent="0.2">
      <c r="B12" s="20"/>
      <c r="C12" s="8"/>
      <c r="D12" s="10"/>
      <c r="E12" s="10"/>
      <c r="F12" s="10"/>
      <c r="G12" s="10"/>
      <c r="H12" s="10"/>
      <c r="I12" s="10"/>
      <c r="J12" s="10"/>
      <c r="K12" s="10"/>
      <c r="L12" s="10"/>
      <c r="M12" s="10"/>
      <c r="N12" s="10"/>
      <c r="O12" s="10"/>
      <c r="P12" s="21">
        <f t="shared" si="3"/>
        <v>0</v>
      </c>
    </row>
    <row r="13" spans="2:16" x14ac:dyDescent="0.2">
      <c r="B13" s="20"/>
      <c r="C13" s="8"/>
      <c r="D13" s="10"/>
      <c r="E13" s="10"/>
      <c r="F13" s="10"/>
      <c r="G13" s="10"/>
      <c r="H13" s="10"/>
      <c r="I13" s="10"/>
      <c r="J13" s="10"/>
      <c r="K13" s="10"/>
      <c r="L13" s="10"/>
      <c r="M13" s="10"/>
      <c r="N13" s="10"/>
      <c r="O13" s="10"/>
      <c r="P13" s="21">
        <f t="shared" si="3"/>
        <v>0</v>
      </c>
    </row>
    <row r="14" spans="2:16" x14ac:dyDescent="0.2">
      <c r="B14" s="20"/>
      <c r="C14" s="8"/>
      <c r="D14" s="10"/>
      <c r="E14" s="10"/>
      <c r="F14" s="10"/>
      <c r="G14" s="10"/>
      <c r="H14" s="10"/>
      <c r="I14" s="10"/>
      <c r="J14" s="10"/>
      <c r="K14" s="10"/>
      <c r="L14" s="10"/>
      <c r="M14" s="10"/>
      <c r="N14" s="10"/>
      <c r="O14" s="10"/>
      <c r="P14" s="21">
        <f t="shared" si="3"/>
        <v>0</v>
      </c>
    </row>
    <row r="15" spans="2:16" x14ac:dyDescent="0.2">
      <c r="B15" s="20"/>
      <c r="C15" s="8"/>
      <c r="D15" s="10"/>
      <c r="E15" s="10"/>
      <c r="F15" s="10"/>
      <c r="G15" s="10"/>
      <c r="H15" s="10"/>
      <c r="I15" s="10"/>
      <c r="J15" s="10"/>
      <c r="K15" s="10"/>
      <c r="L15" s="10"/>
      <c r="M15" s="10"/>
      <c r="N15" s="10"/>
      <c r="O15" s="10"/>
      <c r="P15" s="21">
        <f t="shared" si="3"/>
        <v>0</v>
      </c>
    </row>
    <row r="16" spans="2:16" x14ac:dyDescent="0.2">
      <c r="B16" s="37" t="s">
        <v>9</v>
      </c>
      <c r="C16" s="38"/>
      <c r="D16" s="29">
        <f>SUM(D10,D12:D15,(D11*-1))</f>
        <v>0</v>
      </c>
      <c r="E16" s="29">
        <f t="shared" ref="E16:O16" si="4">SUM(E10,E12:E15,(E11*-1))</f>
        <v>0</v>
      </c>
      <c r="F16" s="30">
        <f t="shared" si="4"/>
        <v>0</v>
      </c>
      <c r="G16" s="30">
        <f t="shared" si="4"/>
        <v>0</v>
      </c>
      <c r="H16" s="30">
        <f t="shared" si="4"/>
        <v>0</v>
      </c>
      <c r="I16" s="30">
        <f t="shared" si="4"/>
        <v>0</v>
      </c>
      <c r="J16" s="30">
        <f t="shared" si="4"/>
        <v>0</v>
      </c>
      <c r="K16" s="30">
        <f t="shared" si="4"/>
        <v>0</v>
      </c>
      <c r="L16" s="30">
        <f t="shared" si="4"/>
        <v>0</v>
      </c>
      <c r="M16" s="30">
        <f t="shared" si="4"/>
        <v>0</v>
      </c>
      <c r="N16" s="30">
        <f t="shared" si="4"/>
        <v>0</v>
      </c>
      <c r="O16" s="30">
        <f t="shared" si="4"/>
        <v>0</v>
      </c>
      <c r="P16" s="28">
        <f>SUBTOTAL(109,CashReceipts[Total])</f>
        <v>0</v>
      </c>
    </row>
    <row r="17" spans="2:16" x14ac:dyDescent="0.2">
      <c r="B17" s="7" t="s">
        <v>11</v>
      </c>
      <c r="C17" s="17">
        <f>(C7+CashReceipts[[#Totals],[ ]])</f>
        <v>0</v>
      </c>
      <c r="D17" s="17">
        <f>(D7+CashReceipts[[#Totals],[Jan-18]])</f>
        <v>0</v>
      </c>
      <c r="E17" s="17">
        <f>(E7+CashReceipts[[#Totals],[Feb-18]])</f>
        <v>0</v>
      </c>
      <c r="F17" s="17">
        <f>(F7+CashReceipts[[#Totals],[Mar-18]])</f>
        <v>0</v>
      </c>
      <c r="G17" s="17">
        <f>(G7+CashReceipts[[#Totals],[Apr-18]])</f>
        <v>0</v>
      </c>
      <c r="H17" s="17">
        <f>(H7+CashReceipts[[#Totals],[May-18]])</f>
        <v>0</v>
      </c>
      <c r="I17" s="17">
        <f>(I7+CashReceipts[[#Totals],[Jun-18]])</f>
        <v>0</v>
      </c>
      <c r="J17" s="17">
        <f>(J7+CashReceipts[[#Totals],[Jul-18]])</f>
        <v>0</v>
      </c>
      <c r="K17" s="17">
        <f>(K7+CashReceipts[[#Totals],[Aug-18]])</f>
        <v>0</v>
      </c>
      <c r="L17" s="17">
        <f>(L7+CashReceipts[[#Totals],[Sep-18]])</f>
        <v>0</v>
      </c>
      <c r="M17" s="17">
        <f>(M7+CashReceipts[[#Totals],[Oct-18]])</f>
        <v>0</v>
      </c>
      <c r="N17" s="17">
        <f>(N7+CashReceipts[[#Totals],[Nov-18]])</f>
        <v>0</v>
      </c>
      <c r="O17" s="17">
        <f>(O7+CashReceipts[[#Totals],[Dec-18]])</f>
        <v>0</v>
      </c>
      <c r="P17" s="8"/>
    </row>
    <row r="18" spans="2:16" x14ac:dyDescent="0.2">
      <c r="B18" s="19"/>
      <c r="C18" s="11"/>
      <c r="D18" s="11"/>
      <c r="E18" s="11"/>
      <c r="F18" s="11"/>
      <c r="G18" s="11"/>
      <c r="H18" s="11"/>
      <c r="I18" s="11"/>
      <c r="J18" s="11"/>
      <c r="K18" s="11"/>
      <c r="L18" s="11"/>
      <c r="M18" s="11"/>
      <c r="N18" s="11"/>
      <c r="O18" s="11"/>
      <c r="P18" s="9"/>
    </row>
    <row r="19" spans="2:16" x14ac:dyDescent="0.2">
      <c r="B19" s="48" t="s">
        <v>1</v>
      </c>
      <c r="C19" s="49" t="s">
        <v>26</v>
      </c>
      <c r="D19" s="50" t="s">
        <v>14</v>
      </c>
      <c r="E19" s="50" t="s">
        <v>15</v>
      </c>
      <c r="F19" s="50" t="s">
        <v>16</v>
      </c>
      <c r="G19" s="50" t="s">
        <v>17</v>
      </c>
      <c r="H19" s="50" t="s">
        <v>18</v>
      </c>
      <c r="I19" s="50" t="s">
        <v>19</v>
      </c>
      <c r="J19" s="50" t="s">
        <v>20</v>
      </c>
      <c r="K19" s="50" t="s">
        <v>21</v>
      </c>
      <c r="L19" s="50" t="s">
        <v>22</v>
      </c>
      <c r="M19" s="50" t="s">
        <v>23</v>
      </c>
      <c r="N19" s="50" t="s">
        <v>24</v>
      </c>
      <c r="O19" s="50" t="s">
        <v>25</v>
      </c>
      <c r="P19" s="51" t="s">
        <v>8</v>
      </c>
    </row>
    <row r="20" spans="2:16" x14ac:dyDescent="0.2">
      <c r="B20" s="24"/>
      <c r="C20" s="8"/>
      <c r="D20" s="3"/>
      <c r="E20" s="3"/>
      <c r="F20" s="3"/>
      <c r="G20" s="3"/>
      <c r="H20" s="3"/>
      <c r="I20" s="3"/>
      <c r="J20" s="3"/>
      <c r="K20" s="3"/>
      <c r="L20" s="3"/>
      <c r="M20" s="3"/>
      <c r="N20" s="3"/>
      <c r="O20" s="3"/>
      <c r="P20" s="21">
        <f t="shared" ref="P20:P44" si="5">SUM(D20:O20)</f>
        <v>0</v>
      </c>
    </row>
    <row r="21" spans="2:16" x14ac:dyDescent="0.2">
      <c r="B21" s="24"/>
      <c r="C21" s="8"/>
      <c r="D21" s="3"/>
      <c r="E21" s="3"/>
      <c r="F21" s="3"/>
      <c r="G21" s="3"/>
      <c r="H21" s="3"/>
      <c r="I21" s="3"/>
      <c r="J21" s="3"/>
      <c r="K21" s="3"/>
      <c r="L21" s="3"/>
      <c r="M21" s="3"/>
      <c r="N21" s="3"/>
      <c r="O21" s="3"/>
      <c r="P21" s="21">
        <f t="shared" si="5"/>
        <v>0</v>
      </c>
    </row>
    <row r="22" spans="2:16" x14ac:dyDescent="0.2">
      <c r="B22" s="24"/>
      <c r="C22" s="8"/>
      <c r="D22" s="3"/>
      <c r="E22" s="3"/>
      <c r="F22" s="3"/>
      <c r="G22" s="3"/>
      <c r="H22" s="3"/>
      <c r="I22" s="3"/>
      <c r="J22" s="3"/>
      <c r="K22" s="3"/>
      <c r="L22" s="3"/>
      <c r="M22" s="3"/>
      <c r="N22" s="3"/>
      <c r="O22" s="3"/>
      <c r="P22" s="21">
        <f t="shared" si="5"/>
        <v>0</v>
      </c>
    </row>
    <row r="23" spans="2:16" x14ac:dyDescent="0.2">
      <c r="B23" s="24"/>
      <c r="C23" s="8"/>
      <c r="D23" s="3"/>
      <c r="E23" s="3"/>
      <c r="F23" s="3"/>
      <c r="G23" s="3"/>
      <c r="H23" s="3"/>
      <c r="I23" s="3"/>
      <c r="J23" s="3"/>
      <c r="K23" s="3"/>
      <c r="L23" s="3"/>
      <c r="M23" s="3"/>
      <c r="N23" s="3"/>
      <c r="O23" s="3"/>
      <c r="P23" s="21">
        <f t="shared" si="5"/>
        <v>0</v>
      </c>
    </row>
    <row r="24" spans="2:16" x14ac:dyDescent="0.2">
      <c r="B24" s="24"/>
      <c r="C24" s="8"/>
      <c r="D24" s="3"/>
      <c r="E24" s="3"/>
      <c r="F24" s="3"/>
      <c r="G24" s="3"/>
      <c r="H24" s="3"/>
      <c r="I24" s="3"/>
      <c r="J24" s="3"/>
      <c r="K24" s="3"/>
      <c r="L24" s="3"/>
      <c r="M24" s="3"/>
      <c r="N24" s="3"/>
      <c r="O24" s="3"/>
      <c r="P24" s="21">
        <f t="shared" si="5"/>
        <v>0</v>
      </c>
    </row>
    <row r="25" spans="2:16" x14ac:dyDescent="0.2">
      <c r="B25" s="25"/>
      <c r="C25" s="8"/>
      <c r="D25" s="3"/>
      <c r="E25" s="3"/>
      <c r="F25" s="3"/>
      <c r="G25" s="3"/>
      <c r="H25" s="3"/>
      <c r="I25" s="3"/>
      <c r="J25" s="3"/>
      <c r="K25" s="3"/>
      <c r="L25" s="3"/>
      <c r="M25" s="3"/>
      <c r="N25" s="3"/>
      <c r="O25" s="3"/>
      <c r="P25" s="21">
        <f t="shared" si="5"/>
        <v>0</v>
      </c>
    </row>
    <row r="26" spans="2:16" x14ac:dyDescent="0.2">
      <c r="B26" s="24"/>
      <c r="C26" s="8"/>
      <c r="D26" s="3"/>
      <c r="E26" s="3"/>
      <c r="F26" s="3"/>
      <c r="G26" s="3"/>
      <c r="H26" s="3"/>
      <c r="I26" s="3"/>
      <c r="J26" s="3"/>
      <c r="K26" s="3"/>
      <c r="L26" s="3"/>
      <c r="M26" s="3"/>
      <c r="N26" s="3"/>
      <c r="O26" s="3"/>
      <c r="P26" s="21">
        <f t="shared" si="5"/>
        <v>0</v>
      </c>
    </row>
    <row r="27" spans="2:16" x14ac:dyDescent="0.2">
      <c r="B27" s="24"/>
      <c r="C27" s="8"/>
      <c r="D27" s="10"/>
      <c r="E27" s="10"/>
      <c r="F27" s="10"/>
      <c r="G27" s="10"/>
      <c r="H27" s="10"/>
      <c r="I27" s="10"/>
      <c r="J27" s="10"/>
      <c r="K27" s="10"/>
      <c r="L27" s="10"/>
      <c r="M27" s="10"/>
      <c r="N27" s="10"/>
      <c r="O27" s="10"/>
      <c r="P27" s="21">
        <f t="shared" si="5"/>
        <v>0</v>
      </c>
    </row>
    <row r="28" spans="2:16" x14ac:dyDescent="0.2">
      <c r="B28" s="24"/>
      <c r="C28" s="8"/>
      <c r="D28" s="10"/>
      <c r="E28" s="10"/>
      <c r="F28" s="10"/>
      <c r="G28" s="10"/>
      <c r="H28" s="10"/>
      <c r="I28" s="10"/>
      <c r="J28" s="10"/>
      <c r="K28" s="10"/>
      <c r="L28" s="10"/>
      <c r="M28" s="10"/>
      <c r="N28" s="10"/>
      <c r="O28" s="10"/>
      <c r="P28" s="21">
        <f t="shared" si="5"/>
        <v>0</v>
      </c>
    </row>
    <row r="29" spans="2:16" x14ac:dyDescent="0.2">
      <c r="B29" s="24"/>
      <c r="C29" s="8"/>
      <c r="D29" s="10"/>
      <c r="E29" s="10"/>
      <c r="F29" s="10"/>
      <c r="G29" s="10"/>
      <c r="H29" s="10"/>
      <c r="I29" s="10"/>
      <c r="J29" s="10"/>
      <c r="K29" s="10"/>
      <c r="L29" s="10"/>
      <c r="M29" s="10"/>
      <c r="N29" s="10"/>
      <c r="O29" s="10"/>
      <c r="P29" s="21">
        <f t="shared" si="5"/>
        <v>0</v>
      </c>
    </row>
    <row r="30" spans="2:16" x14ac:dyDescent="0.2">
      <c r="B30" s="24"/>
      <c r="C30" s="8"/>
      <c r="D30" s="10"/>
      <c r="E30" s="10"/>
      <c r="F30" s="10"/>
      <c r="G30" s="10"/>
      <c r="H30" s="10"/>
      <c r="I30" s="10"/>
      <c r="J30" s="10"/>
      <c r="K30" s="10"/>
      <c r="L30" s="10"/>
      <c r="M30" s="10"/>
      <c r="N30" s="10"/>
      <c r="O30" s="10"/>
      <c r="P30" s="21">
        <f t="shared" si="5"/>
        <v>0</v>
      </c>
    </row>
    <row r="31" spans="2:16" x14ac:dyDescent="0.2">
      <c r="B31" s="24"/>
      <c r="C31" s="8"/>
      <c r="D31" s="10"/>
      <c r="E31" s="10"/>
      <c r="F31" s="10"/>
      <c r="G31" s="10"/>
      <c r="H31" s="10"/>
      <c r="I31" s="10"/>
      <c r="J31" s="10"/>
      <c r="K31" s="10"/>
      <c r="L31" s="10"/>
      <c r="M31" s="10"/>
      <c r="N31" s="10"/>
      <c r="O31" s="10"/>
      <c r="P31" s="21">
        <f t="shared" si="5"/>
        <v>0</v>
      </c>
    </row>
    <row r="32" spans="2:16" x14ac:dyDescent="0.2">
      <c r="B32" s="24"/>
      <c r="C32" s="8"/>
      <c r="D32" s="10"/>
      <c r="E32" s="10"/>
      <c r="F32" s="10"/>
      <c r="G32" s="10"/>
      <c r="H32" s="10"/>
      <c r="I32" s="10"/>
      <c r="J32" s="10"/>
      <c r="K32" s="10"/>
      <c r="L32" s="10"/>
      <c r="M32" s="10"/>
      <c r="N32" s="10"/>
      <c r="O32" s="10"/>
      <c r="P32" s="21">
        <f t="shared" si="5"/>
        <v>0</v>
      </c>
    </row>
    <row r="33" spans="2:16" x14ac:dyDescent="0.2">
      <c r="B33" s="24"/>
      <c r="C33" s="8"/>
      <c r="D33" s="10"/>
      <c r="E33" s="10"/>
      <c r="F33" s="10"/>
      <c r="G33" s="10"/>
      <c r="H33" s="10"/>
      <c r="I33" s="10"/>
      <c r="J33" s="10"/>
      <c r="K33" s="10"/>
      <c r="L33" s="10"/>
      <c r="M33" s="10"/>
      <c r="N33" s="10"/>
      <c r="O33" s="10"/>
      <c r="P33" s="21">
        <f t="shared" si="5"/>
        <v>0</v>
      </c>
    </row>
    <row r="34" spans="2:16" x14ac:dyDescent="0.2">
      <c r="B34" s="24"/>
      <c r="C34" s="8"/>
      <c r="D34" s="10"/>
      <c r="E34" s="10"/>
      <c r="F34" s="10"/>
      <c r="G34" s="10"/>
      <c r="H34" s="10"/>
      <c r="I34" s="10"/>
      <c r="J34" s="10"/>
      <c r="K34" s="10"/>
      <c r="L34" s="10"/>
      <c r="M34" s="10"/>
      <c r="N34" s="10"/>
      <c r="O34" s="10"/>
      <c r="P34" s="21">
        <f t="shared" si="5"/>
        <v>0</v>
      </c>
    </row>
    <row r="35" spans="2:16" x14ac:dyDescent="0.2">
      <c r="B35" s="24"/>
      <c r="C35" s="8"/>
      <c r="D35" s="10"/>
      <c r="E35" s="10"/>
      <c r="F35" s="10"/>
      <c r="G35" s="10"/>
      <c r="H35" s="10"/>
      <c r="I35" s="10"/>
      <c r="J35" s="10"/>
      <c r="K35" s="10"/>
      <c r="L35" s="10"/>
      <c r="M35" s="10"/>
      <c r="N35" s="10"/>
      <c r="O35" s="10"/>
      <c r="P35" s="21">
        <f t="shared" si="5"/>
        <v>0</v>
      </c>
    </row>
    <row r="36" spans="2:16" x14ac:dyDescent="0.2">
      <c r="B36" s="24"/>
      <c r="C36" s="8"/>
      <c r="D36" s="10"/>
      <c r="E36" s="10"/>
      <c r="F36" s="10"/>
      <c r="G36" s="10"/>
      <c r="H36" s="10"/>
      <c r="I36" s="10"/>
      <c r="J36" s="10"/>
      <c r="K36" s="10"/>
      <c r="L36" s="10"/>
      <c r="M36" s="10"/>
      <c r="N36" s="10"/>
      <c r="O36" s="10"/>
      <c r="P36" s="21">
        <f t="shared" si="5"/>
        <v>0</v>
      </c>
    </row>
    <row r="37" spans="2:16" x14ac:dyDescent="0.2">
      <c r="B37" s="24"/>
      <c r="C37" s="8"/>
      <c r="D37" s="10"/>
      <c r="E37" s="10"/>
      <c r="F37" s="10"/>
      <c r="G37" s="10"/>
      <c r="H37" s="10"/>
      <c r="I37" s="10"/>
      <c r="J37" s="10"/>
      <c r="K37" s="10"/>
      <c r="L37" s="10"/>
      <c r="M37" s="10"/>
      <c r="N37" s="10"/>
      <c r="O37" s="10"/>
      <c r="P37" s="21">
        <f t="shared" si="5"/>
        <v>0</v>
      </c>
    </row>
    <row r="38" spans="2:16" x14ac:dyDescent="0.2">
      <c r="B38" s="24"/>
      <c r="C38" s="8"/>
      <c r="D38" s="10"/>
      <c r="E38" s="10"/>
      <c r="F38" s="10"/>
      <c r="G38" s="10"/>
      <c r="H38" s="10"/>
      <c r="I38" s="10"/>
      <c r="J38" s="10"/>
      <c r="K38" s="10"/>
      <c r="L38" s="10"/>
      <c r="M38" s="10"/>
      <c r="N38" s="10"/>
      <c r="O38" s="10"/>
      <c r="P38" s="21">
        <f t="shared" si="5"/>
        <v>0</v>
      </c>
    </row>
    <row r="39" spans="2:16" x14ac:dyDescent="0.2">
      <c r="B39" s="24"/>
      <c r="C39" s="8"/>
      <c r="D39" s="10"/>
      <c r="E39" s="10"/>
      <c r="F39" s="10"/>
      <c r="G39" s="10"/>
      <c r="H39" s="10"/>
      <c r="I39" s="10"/>
      <c r="J39" s="10"/>
      <c r="K39" s="10"/>
      <c r="L39" s="10"/>
      <c r="M39" s="10"/>
      <c r="N39" s="10"/>
      <c r="O39" s="10"/>
      <c r="P39" s="21">
        <f t="shared" si="5"/>
        <v>0</v>
      </c>
    </row>
    <row r="40" spans="2:16" x14ac:dyDescent="0.2">
      <c r="B40" s="26"/>
      <c r="C40" s="8"/>
      <c r="D40" s="10"/>
      <c r="E40" s="10"/>
      <c r="F40" s="10"/>
      <c r="G40" s="10"/>
      <c r="H40" s="10"/>
      <c r="I40" s="10"/>
      <c r="J40" s="10"/>
      <c r="K40" s="10"/>
      <c r="L40" s="10"/>
      <c r="M40" s="10"/>
      <c r="N40" s="10"/>
      <c r="O40" s="10"/>
      <c r="P40" s="21">
        <f t="shared" si="5"/>
        <v>0</v>
      </c>
    </row>
    <row r="41" spans="2:16" x14ac:dyDescent="0.2">
      <c r="B41" s="20"/>
      <c r="C41" s="8"/>
      <c r="D41" s="10"/>
      <c r="E41" s="10"/>
      <c r="F41" s="10"/>
      <c r="G41" s="10"/>
      <c r="H41" s="10"/>
      <c r="I41" s="10"/>
      <c r="J41" s="10"/>
      <c r="K41" s="10"/>
      <c r="L41" s="10"/>
      <c r="M41" s="10"/>
      <c r="N41" s="10"/>
      <c r="O41" s="10"/>
      <c r="P41" s="21">
        <f t="shared" si="5"/>
        <v>0</v>
      </c>
    </row>
    <row r="42" spans="2:16" x14ac:dyDescent="0.2">
      <c r="B42" s="20"/>
      <c r="C42" s="8"/>
      <c r="D42" s="10"/>
      <c r="E42" s="10"/>
      <c r="F42" s="10"/>
      <c r="G42" s="10"/>
      <c r="H42" s="10"/>
      <c r="I42" s="10"/>
      <c r="J42" s="10"/>
      <c r="K42" s="10"/>
      <c r="L42" s="10"/>
      <c r="M42" s="10"/>
      <c r="N42" s="10"/>
      <c r="O42" s="10"/>
      <c r="P42" s="21">
        <f t="shared" si="5"/>
        <v>0</v>
      </c>
    </row>
    <row r="43" spans="2:16" x14ac:dyDescent="0.2">
      <c r="B43" s="20"/>
      <c r="C43" s="8"/>
      <c r="D43" s="10"/>
      <c r="E43" s="10"/>
      <c r="F43" s="10"/>
      <c r="G43" s="10"/>
      <c r="H43" s="10"/>
      <c r="I43" s="10"/>
      <c r="J43" s="10"/>
      <c r="K43" s="10"/>
      <c r="L43" s="10"/>
      <c r="M43" s="10"/>
      <c r="N43" s="10"/>
      <c r="O43" s="10"/>
      <c r="P43" s="21">
        <f t="shared" si="5"/>
        <v>0</v>
      </c>
    </row>
    <row r="44" spans="2:16" x14ac:dyDescent="0.2">
      <c r="B44" s="20"/>
      <c r="C44" s="8"/>
      <c r="D44" s="10"/>
      <c r="E44" s="10"/>
      <c r="F44" s="10"/>
      <c r="G44" s="10"/>
      <c r="H44" s="10"/>
      <c r="I44" s="10"/>
      <c r="J44" s="10"/>
      <c r="K44" s="10"/>
      <c r="L44" s="10"/>
      <c r="M44" s="10"/>
      <c r="N44" s="10"/>
      <c r="O44" s="10"/>
      <c r="P44" s="21">
        <f t="shared" si="5"/>
        <v>0</v>
      </c>
    </row>
    <row r="45" spans="2:16" x14ac:dyDescent="0.2">
      <c r="B45" s="37" t="s">
        <v>2</v>
      </c>
      <c r="C45" s="27"/>
      <c r="D45" s="29">
        <f>SUBTOTAL(109,Expenses[Jan-18])</f>
        <v>0</v>
      </c>
      <c r="E45" s="29">
        <f>SUBTOTAL(109,Expenses[Feb-18])</f>
        <v>0</v>
      </c>
      <c r="F45" s="29">
        <f>SUBTOTAL(109,Expenses[Mar-18])</f>
        <v>0</v>
      </c>
      <c r="G45" s="29">
        <f>SUBTOTAL(109,Expenses[Apr-18])</f>
        <v>0</v>
      </c>
      <c r="H45" s="29">
        <f>SUBTOTAL(109,Expenses[May-18])</f>
        <v>0</v>
      </c>
      <c r="I45" s="29">
        <f>SUBTOTAL(109,Expenses[Jun-18])</f>
        <v>0</v>
      </c>
      <c r="J45" s="29">
        <f>SUBTOTAL(109,Expenses[Jul-18])</f>
        <v>0</v>
      </c>
      <c r="K45" s="29">
        <f>SUBTOTAL(109,Expenses[Aug-18])</f>
        <v>0</v>
      </c>
      <c r="L45" s="29">
        <f>SUBTOTAL(109,Expenses[Sep-18])</f>
        <v>0</v>
      </c>
      <c r="M45" s="29">
        <f>SUBTOTAL(109,Expenses[Oct-18])</f>
        <v>0</v>
      </c>
      <c r="N45" s="29">
        <f>SUBTOTAL(109,Expenses[Nov-18])</f>
        <v>0</v>
      </c>
      <c r="O45" s="29">
        <f>SUBTOTAL(109,Expenses[Dec-18])</f>
        <v>0</v>
      </c>
      <c r="P45" s="28">
        <f>SUBTOTAL(109,Expenses[Total])</f>
        <v>0</v>
      </c>
    </row>
    <row r="46" spans="2:16" x14ac:dyDescent="0.2">
      <c r="B46" s="40" t="s">
        <v>1</v>
      </c>
      <c r="C46" s="35" t="s">
        <v>26</v>
      </c>
      <c r="D46" s="52" t="s">
        <v>14</v>
      </c>
      <c r="E46" s="52" t="s">
        <v>15</v>
      </c>
      <c r="F46" s="52" t="s">
        <v>16</v>
      </c>
      <c r="G46" s="52" t="s">
        <v>17</v>
      </c>
      <c r="H46" s="52" t="s">
        <v>18</v>
      </c>
      <c r="I46" s="52" t="s">
        <v>19</v>
      </c>
      <c r="J46" s="52" t="s">
        <v>20</v>
      </c>
      <c r="K46" s="52" t="s">
        <v>21</v>
      </c>
      <c r="L46" s="52" t="s">
        <v>22</v>
      </c>
      <c r="M46" s="52" t="s">
        <v>23</v>
      </c>
      <c r="N46" s="52" t="s">
        <v>24</v>
      </c>
      <c r="O46" s="52" t="s">
        <v>25</v>
      </c>
      <c r="P46" s="53" t="s">
        <v>8</v>
      </c>
    </row>
    <row r="47" spans="2:16" x14ac:dyDescent="0.2">
      <c r="B47" s="34"/>
      <c r="C47" s="31"/>
      <c r="D47" s="32"/>
      <c r="E47" s="32"/>
      <c r="F47" s="32"/>
      <c r="G47" s="32"/>
      <c r="H47" s="32"/>
      <c r="I47" s="32"/>
      <c r="J47" s="32"/>
      <c r="K47" s="32"/>
      <c r="L47" s="32"/>
      <c r="M47" s="32"/>
      <c r="N47" s="32"/>
      <c r="O47" s="32"/>
      <c r="P47" s="33">
        <f t="shared" ref="P47:P52" si="6">SUM(D47:O47)</f>
        <v>0</v>
      </c>
    </row>
    <row r="48" spans="2:16" x14ac:dyDescent="0.2">
      <c r="B48" s="34"/>
      <c r="C48" s="31"/>
      <c r="D48" s="32"/>
      <c r="E48" s="32"/>
      <c r="F48" s="32"/>
      <c r="G48" s="32"/>
      <c r="H48" s="32"/>
      <c r="I48" s="32"/>
      <c r="J48" s="32"/>
      <c r="K48" s="32"/>
      <c r="L48" s="32"/>
      <c r="M48" s="32"/>
      <c r="N48" s="32"/>
      <c r="O48" s="32"/>
      <c r="P48" s="33">
        <f t="shared" si="6"/>
        <v>0</v>
      </c>
    </row>
    <row r="49" spans="2:16" x14ac:dyDescent="0.2">
      <c r="B49" s="34"/>
      <c r="C49" s="31"/>
      <c r="D49" s="32"/>
      <c r="E49" s="32"/>
      <c r="F49" s="32"/>
      <c r="G49" s="32"/>
      <c r="H49" s="32"/>
      <c r="I49" s="32"/>
      <c r="J49" s="32"/>
      <c r="K49" s="32"/>
      <c r="L49" s="32"/>
      <c r="M49" s="32"/>
      <c r="N49" s="32"/>
      <c r="O49" s="32"/>
      <c r="P49" s="33">
        <f t="shared" si="6"/>
        <v>0</v>
      </c>
    </row>
    <row r="50" spans="2:16" x14ac:dyDescent="0.2">
      <c r="B50" s="34"/>
      <c r="C50" s="31"/>
      <c r="D50" s="32"/>
      <c r="E50" s="32"/>
      <c r="F50" s="32"/>
      <c r="G50" s="32"/>
      <c r="H50" s="32"/>
      <c r="I50" s="32"/>
      <c r="J50" s="32"/>
      <c r="K50" s="32"/>
      <c r="L50" s="32"/>
      <c r="M50" s="32"/>
      <c r="N50" s="32"/>
      <c r="O50" s="32"/>
      <c r="P50" s="33">
        <f t="shared" si="6"/>
        <v>0</v>
      </c>
    </row>
    <row r="51" spans="2:16" x14ac:dyDescent="0.2">
      <c r="B51" s="34"/>
      <c r="C51" s="31"/>
      <c r="D51" s="32"/>
      <c r="E51" s="32"/>
      <c r="F51" s="32"/>
      <c r="G51" s="32"/>
      <c r="H51" s="32"/>
      <c r="I51" s="32"/>
      <c r="J51" s="32"/>
      <c r="K51" s="32"/>
      <c r="L51" s="32"/>
      <c r="M51" s="32"/>
      <c r="N51" s="32"/>
      <c r="O51" s="32"/>
      <c r="P51" s="33">
        <f t="shared" si="6"/>
        <v>0</v>
      </c>
    </row>
    <row r="52" spans="2:16" x14ac:dyDescent="0.2">
      <c r="B52" s="43" t="s">
        <v>3</v>
      </c>
      <c r="C52" s="39"/>
      <c r="D52" s="44">
        <f>Expenses[[#Totals],[Jan-18]]+SUBTOTAL(109,CashPaidOut[Jan-18])</f>
        <v>0</v>
      </c>
      <c r="E52" s="44">
        <f>Expenses[[#Totals],[Feb-18]]+SUBTOTAL(109,CashPaidOut[Feb-18])</f>
        <v>0</v>
      </c>
      <c r="F52" s="44">
        <f>Expenses[[#Totals],[Mar-18]]+SUBTOTAL(109,CashPaidOut[Mar-18])</f>
        <v>0</v>
      </c>
      <c r="G52" s="36">
        <f>Expenses[[#Totals],[Apr-18]]+SUBTOTAL(109,CashPaidOut[Apr-18])</f>
        <v>0</v>
      </c>
      <c r="H52" s="36">
        <f>Expenses[[#Totals],[May-18]]+SUBTOTAL(109,CashPaidOut[May-18])</f>
        <v>0</v>
      </c>
      <c r="I52" s="36">
        <f>Expenses[[#Totals],[Jun-18]]+SUBTOTAL(109,CashPaidOut[Jun-18])</f>
        <v>0</v>
      </c>
      <c r="J52" s="36">
        <f>Expenses[[#Totals],[Jul-18]]+SUBTOTAL(109,CashPaidOut[Jul-18])</f>
        <v>0</v>
      </c>
      <c r="K52" s="36">
        <f>Expenses[[#Totals],[Aug-18]]+SUBTOTAL(109,CashPaidOut[Aug-18])</f>
        <v>0</v>
      </c>
      <c r="L52" s="36">
        <f>Expenses[[#Totals],[Sep-18]]+SUBTOTAL(109,CashPaidOut[Sep-18])</f>
        <v>0</v>
      </c>
      <c r="M52" s="36">
        <f>Expenses[[#Totals],[Oct-18]]+SUBTOTAL(109,CashPaidOut[Oct-18])</f>
        <v>0</v>
      </c>
      <c r="N52" s="36">
        <f>Expenses[[#Totals],[Nov-18]]+SUBTOTAL(109,CashPaidOut[Nov-18])</f>
        <v>0</v>
      </c>
      <c r="O52" s="36">
        <f>Expenses[[#Totals],[Dec-18]]+SUBTOTAL(109,CashPaidOut[Dec-18])</f>
        <v>0</v>
      </c>
      <c r="P52" s="44">
        <f t="shared" si="6"/>
        <v>0</v>
      </c>
    </row>
    <row r="53" spans="2:16" x14ac:dyDescent="0.2">
      <c r="B53" s="41" t="s">
        <v>12</v>
      </c>
      <c r="C53" s="21">
        <f>C17</f>
        <v>0</v>
      </c>
      <c r="D53" s="21">
        <f>D17-CashPaidOut[[#Totals],[Jan-18]]</f>
        <v>0</v>
      </c>
      <c r="E53" s="21">
        <f>E17-CashPaidOut[[#Totals],[Feb-18]]</f>
        <v>0</v>
      </c>
      <c r="F53" s="21">
        <f>F17-CashPaidOut[[#Totals],[Mar-18]]</f>
        <v>0</v>
      </c>
      <c r="G53" s="21">
        <f>G17-CashPaidOut[[#Totals],[Apr-18]]</f>
        <v>0</v>
      </c>
      <c r="H53" s="21">
        <f>H17-CashPaidOut[[#Totals],[May-18]]</f>
        <v>0</v>
      </c>
      <c r="I53" s="21">
        <f>I17-CashPaidOut[[#Totals],[Jun-18]]</f>
        <v>0</v>
      </c>
      <c r="J53" s="21">
        <f>J17-CashPaidOut[[#Totals],[Jul-18]]</f>
        <v>0</v>
      </c>
      <c r="K53" s="21">
        <f>K17-CashPaidOut[[#Totals],[Aug-18]]</f>
        <v>0</v>
      </c>
      <c r="L53" s="21">
        <f>L17-CashPaidOut[[#Totals],[Sep-18]]</f>
        <v>0</v>
      </c>
      <c r="M53" s="21">
        <f>M17-CashPaidOut[[#Totals],[Oct-18]]</f>
        <v>0</v>
      </c>
      <c r="N53" s="21">
        <f>N17-CashPaidOut[[#Totals],[Nov-18]]</f>
        <v>0</v>
      </c>
      <c r="O53" s="21">
        <f>O17-CashPaidOut[[#Totals],[Dec-18]]</f>
        <v>0</v>
      </c>
      <c r="P53" s="42"/>
    </row>
    <row r="54" spans="2:16" x14ac:dyDescent="0.2">
      <c r="B54" s="12"/>
      <c r="C54" s="13"/>
      <c r="D54" s="13"/>
      <c r="E54" s="13"/>
      <c r="F54" s="13"/>
      <c r="G54" s="13"/>
      <c r="H54" s="13"/>
      <c r="I54" s="13"/>
      <c r="J54" s="13"/>
      <c r="K54" s="13"/>
      <c r="L54" s="13"/>
      <c r="M54" s="13"/>
      <c r="N54" s="13"/>
      <c r="O54" s="13"/>
      <c r="P54" s="13"/>
    </row>
    <row r="55" spans="2:16" x14ac:dyDescent="0.2">
      <c r="B55" s="54"/>
      <c r="C55" s="55"/>
      <c r="D55" s="56"/>
      <c r="E55" s="56"/>
      <c r="F55" s="56"/>
      <c r="G55" s="56"/>
      <c r="H55" s="56"/>
      <c r="I55" s="56"/>
      <c r="J55" s="56"/>
      <c r="K55" s="56"/>
      <c r="L55" s="56"/>
      <c r="M55" s="56"/>
      <c r="N55" s="56"/>
      <c r="O55" s="56"/>
      <c r="P55" s="57"/>
    </row>
    <row r="56" spans="2:16" x14ac:dyDescent="0.2">
      <c r="D56" s="58"/>
      <c r="E56" s="58"/>
      <c r="F56" s="58"/>
      <c r="G56" s="58"/>
      <c r="H56" s="58"/>
      <c r="I56" s="58"/>
      <c r="J56" s="58"/>
      <c r="K56" s="58"/>
      <c r="L56" s="58"/>
      <c r="M56" s="58"/>
      <c r="N56" s="58"/>
      <c r="O56" s="58"/>
      <c r="P56" s="18"/>
    </row>
    <row r="57" spans="2:16" x14ac:dyDescent="0.2">
      <c r="C57" s="58"/>
      <c r="D57" s="58"/>
      <c r="E57" s="58"/>
      <c r="F57" s="58"/>
      <c r="G57" s="58"/>
      <c r="H57" s="58"/>
      <c r="I57" s="58"/>
      <c r="J57" s="58"/>
      <c r="K57" s="58"/>
      <c r="L57" s="58"/>
      <c r="M57" s="58"/>
      <c r="N57" s="58"/>
      <c r="O57" s="58"/>
      <c r="P57" s="18"/>
    </row>
    <row r="58" spans="2:16" x14ac:dyDescent="0.2">
      <c r="C58" s="58"/>
      <c r="D58" s="58"/>
      <c r="E58" s="58"/>
      <c r="F58" s="58"/>
      <c r="G58" s="58"/>
      <c r="H58" s="58"/>
      <c r="I58" s="58"/>
      <c r="J58" s="58"/>
      <c r="K58" s="58"/>
      <c r="L58" s="58"/>
      <c r="M58" s="58"/>
      <c r="N58" s="58"/>
      <c r="O58" s="58"/>
      <c r="P58" s="18"/>
    </row>
    <row r="59" spans="2:16" x14ac:dyDescent="0.2">
      <c r="C59" s="58"/>
      <c r="D59" s="58"/>
      <c r="E59" s="58"/>
      <c r="F59" s="58"/>
      <c r="G59" s="58"/>
      <c r="H59" s="58"/>
      <c r="I59" s="58"/>
      <c r="J59" s="58"/>
      <c r="K59" s="58"/>
      <c r="L59" s="58"/>
      <c r="M59" s="58"/>
      <c r="N59" s="58"/>
      <c r="O59" s="58"/>
      <c r="P59" s="18"/>
    </row>
    <row r="60" spans="2:16" x14ac:dyDescent="0.2">
      <c r="C60" s="58"/>
      <c r="D60" s="58"/>
      <c r="E60" s="58"/>
      <c r="F60" s="58"/>
      <c r="G60" s="58"/>
      <c r="H60" s="58"/>
      <c r="I60" s="58"/>
      <c r="J60" s="58"/>
      <c r="K60" s="58"/>
      <c r="L60" s="58"/>
      <c r="M60" s="58"/>
      <c r="N60" s="58"/>
      <c r="O60" s="58"/>
      <c r="P60" s="18"/>
    </row>
    <row r="61" spans="2:16" x14ac:dyDescent="0.2">
      <c r="D61" s="58"/>
      <c r="E61" s="58"/>
      <c r="F61" s="58"/>
      <c r="G61" s="58"/>
      <c r="H61" s="58"/>
      <c r="I61" s="58"/>
      <c r="J61" s="58"/>
      <c r="K61" s="58"/>
      <c r="L61" s="58"/>
      <c r="M61" s="58"/>
      <c r="N61" s="58"/>
      <c r="O61" s="58"/>
      <c r="P61" s="18"/>
    </row>
  </sheetData>
  <sheetProtection insertColumns="0" insertRows="0"/>
  <mergeCells count="2">
    <mergeCell ref="B1:P1"/>
    <mergeCell ref="B2:P2"/>
  </mergeCells>
  <phoneticPr fontId="0" type="noConversion"/>
  <conditionalFormatting sqref="C7:O7">
    <cfRule type="cellIs" dxfId="0" priority="1" stopIfTrue="1" operator="lessThanOrEqual">
      <formula>$C$4</formula>
    </cfRule>
  </conditionalFormatting>
  <dataValidations count="31">
    <dataValidation type="decimal" allowBlank="1" showInputMessage="1" sqref="C7 D4:P4" xr:uid="{00000000-0002-0000-0200-000000000000}">
      <formula1>-10000000</formula1>
      <formula2>10000000</formula2>
    </dataValidation>
    <dataValidation operator="greaterThanOrEqual" allowBlank="1" showInputMessage="1" showErrorMessage="1" error="Please enter a number greater than zero." sqref="P6" xr:uid="{00000000-0002-0000-0200-000001000000}"/>
    <dataValidation type="decimal" operator="lessThanOrEqual" allowBlank="1" showInputMessage="1" showErrorMessage="1" sqref="C17:O17 C53:O53" xr:uid="{00000000-0002-0000-0200-000002000000}">
      <formula1>10000000</formula1>
    </dataValidation>
    <dataValidation type="date" allowBlank="1" showInputMessage="1" showErrorMessage="1" error="Please enter a valid date." prompt="Enter Starting Date in this cell" sqref="C3" xr:uid="{00000000-0002-0000-0200-000003000000}">
      <formula1>1</formula1>
      <formula2>73415</formula2>
    </dataValidation>
    <dataValidation type="decimal" operator="lessThanOrEqual" allowBlank="1" showInputMessage="1" sqref="D7:O7" xr:uid="{00000000-0002-0000-0200-000004000000}">
      <formula1>10000000</formula1>
    </dataValidation>
    <dataValidation type="decimal" errorStyle="warning" operator="lessThanOrEqual" allowBlank="1" showInputMessage="1" showErrorMessage="1" error="Please enter a number greater than zero" sqref="P10:P15 P20:P44 P56:P61 P47:P51" xr:uid="{00000000-0002-0000-0200-000005000000}">
      <formula1>10000000</formula1>
    </dataValidation>
    <dataValidation allowBlank="1" showInputMessage="1" showErrorMessage="1" prompt="Create Small Business Cash Flow Projection in this worksheet. Enter details in tables named Cash on Hand, Cash Receipts, Expenses, Cash Paid Out, and Other Operational Data " sqref="A1" xr:uid="{00000000-0002-0000-0200-000006000000}"/>
    <dataValidation allowBlank="1" showInputMessage="1" showErrorMessage="1" prompt="Title of this worksheet is in this cell. Enter Company Name in cell below" sqref="B1:P1" xr:uid="{00000000-0002-0000-0200-000007000000}"/>
    <dataValidation allowBlank="1" showInputMessage="1" showErrorMessage="1" prompt="Enter Company Name in this cell, Starting Date in cell C3, and Cash balance alert minimum in cell C4" sqref="B2:P2" xr:uid="{00000000-0002-0000-0200-000008000000}"/>
    <dataValidation allowBlank="1" showInputMessage="1" showErrorMessage="1" prompt="Enter Starting Date in cell at right" sqref="B3" xr:uid="{00000000-0002-0000-0200-000009000000}"/>
    <dataValidation allowBlank="1" showInputMessage="1" showErrorMessage="1" prompt="Enter Cash balance alert minimum in cell at right" sqref="B4" xr:uid="{00000000-0002-0000-0200-00000A000000}"/>
    <dataValidation type="decimal" operator="lessThanOrEqual" allowBlank="1" showInputMessage="1" showErrorMessage="1" error="Please enter a number greater than zero." prompt="Enter Cash balance alert minimum in this cell and details in Cash on Hand table starting in cell C6. Cash on hand beginning of month label is in cell B7" sqref="C4" xr:uid="{00000000-0002-0000-0200-00000B000000}">
      <formula1>10000000</formula1>
    </dataValidation>
    <dataValidation allowBlank="1" showInputMessage="1" showErrorMessage="1" prompt="Enter details in table at right" sqref="B6" xr:uid="{00000000-0002-0000-0200-00000C000000}"/>
    <dataValidation allowBlank="1" showInputMessage="1" showErrorMessage="1" prompt="Enter Cash on hand in beginning of month in cell at right" sqref="B7" xr:uid="{00000000-0002-0000-0200-00000D000000}"/>
    <dataValidation operator="greaterThanOrEqual" allowBlank="1" showInputMessage="1" showErrorMessage="1" error="Please enter a number greater than zero." prompt="Enter Cash on hand in beginning in cell below" sqref="C6" xr:uid="{00000000-0002-0000-0200-00000E000000}"/>
    <dataValidation allowBlank="1" showInputMessage="1" prompt="Cash on hand is auto calculated for this month in cell below" sqref="D6:O6" xr:uid="{00000000-0002-0000-0200-00000F000000}"/>
    <dataValidation allowBlank="1" showInputMessage="1" showErrorMessage="1" prompt="Enter details in Cash Receipts table below" sqref="B8" xr:uid="{00000000-0002-0000-0200-000010000000}"/>
    <dataValidation allowBlank="1" showInputMessage="1" showErrorMessage="1" prompt="Enter or modify Cash Receipts items in this column under this heading" sqref="B9" xr:uid="{00000000-0002-0000-0200-000011000000}"/>
    <dataValidation allowBlank="1" showInputMessage="1" prompt="Enter values for this month in this column under this heading" sqref="D55:O55 E9:O9 D19:O19 D46:O46" xr:uid="{00000000-0002-0000-0200-000012000000}"/>
    <dataValidation allowBlank="1" showInputMessage="1" prompt="Total is auto calculated in this column under this heading. Total Cash Receipts and Total Cash Available are auto calculated at the end" sqref="P9" xr:uid="{00000000-0002-0000-0200-000013000000}"/>
    <dataValidation allowBlank="1" showInputMessage="1" showErrorMessage="1" prompt="Enter details in Expenses table below and in Cash Paid Out table starting in cell B46" sqref="B18" xr:uid="{00000000-0002-0000-0200-000014000000}"/>
    <dataValidation allowBlank="1" showInputMessage="1" showErrorMessage="1" prompt="Enter or modify Cash Paid Out items in this column under this heading" sqref="B19 B46" xr:uid="{00000000-0002-0000-0200-000015000000}"/>
    <dataValidation allowBlank="1" showInputMessage="1" showErrorMessage="1" prompt="Total is auto calculated in this column under this heading. Subtotal is auto calculated at the end" sqref="P19" xr:uid="{00000000-0002-0000-0200-000016000000}"/>
    <dataValidation allowBlank="1" showInputMessage="1" showErrorMessage="1" prompt="Total is auto calculated in this column under this heading. Total Cash Paid Out and Cash on hand at the end of month are auto calculated at the end" sqref="P46" xr:uid="{00000000-0002-0000-0200-000017000000}"/>
    <dataValidation allowBlank="1" showInputMessage="1" showErrorMessage="1" prompt="Enter or modify Other Operating Data items in this column under this heading" sqref="B55" xr:uid="{00000000-0002-0000-0200-000018000000}"/>
    <dataValidation allowBlank="1" showInputMessage="1" showErrorMessage="1" prompt="Enter details in Other Operational Data table below" sqref="B54" xr:uid="{00000000-0002-0000-0200-000019000000}"/>
    <dataValidation allowBlank="1" showInputMessage="1" showErrorMessage="1" prompt="Total is auto calculated in this column under this heading" sqref="P55" xr:uid="{00000000-0002-0000-0200-00001A000000}"/>
    <dataValidation allowBlank="1" showInputMessage="1" sqref="D54:O54" xr:uid="{00000000-0002-0000-0200-00001B000000}"/>
    <dataValidation operator="lessThanOrEqual" allowBlank="1" showInputMessage="1" showErrorMessage="1" error="Please enter a number greater than zero." sqref="P54" xr:uid="{00000000-0002-0000-0200-00001C000000}"/>
    <dataValidation allowBlank="1" showInputMessage="1" showErrorMessage="1" prompt="Enter values for this month in this column under this heading" sqref="D9" xr:uid="{00000000-0002-0000-0200-00001D000000}"/>
    <dataValidation type="decimal" allowBlank="1" showInputMessage="1" showErrorMessage="1" sqref="D10:O15 D20:O44 D47:O51 D56:O61 C57:C60" xr:uid="{00000000-0002-0000-0200-00001E000000}">
      <formula1>-10000000</formula1>
      <formula2>10000000</formula2>
    </dataValidation>
  </dataValidations>
  <printOptions horizontalCentered="1"/>
  <pageMargins left="0" right="0" top="0.5" bottom="0.25" header="0" footer="0"/>
  <pageSetup scale="84" orientation="landscape" r:id="rId1"/>
  <headerFooter alignWithMargins="0"/>
  <ignoredErrors>
    <ignoredError sqref="P20:P44" emptyCellReference="1"/>
  </ignoredError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abSelected="0" workbookViewId="0">
      <selection activeCell="D8" sqref="D8"/>
    </sheetView>
  </sheetViews>
  <sheetFormatPr defaultColWidth="12" defaultRowHeight="10.199999999999999" x14ac:dyDescent="0.2"/>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tabSelected="0">
      <selection activeCell="Q47" sqref="Q47"/>
    </sheetView>
  </sheetViews>
  <sheetFormatPr defaultColWidth="12" defaultRowHeight="10.199999999999999"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9677210f24a1be23c92c90fd886aa0aa">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60e05723c5c1908df1a1a4ebf11d344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Eshan Mukherjee" ma:hidden="true" ma:internalName="MediaServiceMetadata" ma:readOnly="true">
      <xsd:simpleType>
        <xsd:restriction base="dms:Note"/>
      </xsd:simpleType>
    </xsd:element>
    <xsd:element name="MediaServiceFastMetadata" ma:index="9" nillable="true" ma:displayName="Eshan Mukherjee" ma:hidden="true" ma:internalName="MediaServiceFastMetadata" ma:readOnly="true">
      <xsd:simpleType>
        <xsd:restriction base="dms:Note"/>
      </xsd:simpleType>
    </xsd:element>
    <xsd:element name="MediaServiceOCR" ma:index="10" nillable="true" ma:displayName="Eshan Mukherjee" ma:internalName="MediaServiceOCR" ma:readOnly="true">
      <xsd:simpleType>
        <xsd:restriction base="dms:Note">
          <xsd:maxLength value="255"/>
        </xsd:restriction>
      </xsd:simpleType>
    </xsd:element>
    <xsd:element name="MediaServiceAutoTags" ma:index="11" nillable="true" ma:displayName="Eshan Mukherjee" ma:internalName="MediaServiceAutoTags" ma:readOnly="true">
      <xsd:simpleType>
        <xsd:restriction base="dms:Text"/>
      </xsd:simpleType>
    </xsd:element>
    <xsd:element name="MediaServiceEventHashCode" ma:index="12" nillable="true" ma:displayName="Eshan Mukherjee" ma:hidden="true" ma:internalName="MediaServiceEventHashCode" ma:readOnly="true">
      <xsd:simpleType>
        <xsd:restriction base="dms:Text"/>
      </xsd:simpleType>
    </xsd:element>
    <xsd:element name="MediaServiceGenerationTime" ma:index="13" nillable="true" ma:displayName="Eshan Mukherjee" ma:hidden="true" ma:internalName="MediaServiceGenerationTime" ma:readOnly="true">
      <xsd:simpleType>
        <xsd:restriction base="dms:Text"/>
      </xsd:simpleType>
    </xsd:element>
    <xsd:element name="MediaServiceAutoKeyPoints" ma:index="16" nillable="true" ma:displayName="Eshan Mukherjee" ma:hidden="true" ma:internalName="MediaServiceAutoKeyPoints" ma:readOnly="true">
      <xsd:simpleType>
        <xsd:restriction base="dms:Note"/>
      </xsd:simpleType>
    </xsd:element>
    <xsd:element name="MediaServiceKeyPoints" ma:index="17" nillable="true" ma:displayName="Eshan Mukherjee" ma:internalName="MediaServiceKeyPoints" ma:readOnly="false">
      <xsd:simpleType>
        <xsd:restriction base="dms:Note">
          <xsd:maxLength value="255"/>
        </xsd:restriction>
      </xsd:simpleType>
    </xsd:element>
    <xsd:element name="MediaServiceDateTaken" ma:index="18" nillable="true" ma:displayName="Eshan Mukherjee"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Eshan Mukherje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Eshan Mukherjee"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Eshan Mukherjee"/>
        <xsd:element ref="dc:title" minOccurs="0" maxOccurs="1" ma:index="4" ma:displayName="Eshan Mukherje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3DD424-FC02-4E74-83F6-36F4774EEDDF}">
  <ds:schemaRefs>
    <ds:schemaRef ds:uri="http://schemas.microsoft.com/sharepoint/v3/contenttype/forms"/>
  </ds:schemaRefs>
</ds:datastoreItem>
</file>

<file path=customXml/itemProps2.xml><?xml version="1.0" encoding="utf-8"?>
<ds:datastoreItem xmlns:ds="http://schemas.openxmlformats.org/officeDocument/2006/customXml" ds:itemID="{D8111029-9263-48A0-82FD-95F7C86A15B2}">
  <ds:schemaRefs>
    <ds:schemaRef ds:uri="16c05727-aa75-4e4a-9b5f-8a80a1165891"/>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1af3243-3dd4-4a8d-8c0d-dd76da1f02a5"/>
    <ds:schemaRef ds:uri="http://www.w3.org/XML/1998/namespace"/>
    <ds:schemaRef ds:uri="http://purl.org/dc/dcmitype/"/>
  </ds:schemaRefs>
</ds:datastoreItem>
</file>

<file path=customXml/itemProps3.xml><?xml version="1.0" encoding="utf-8"?>
<ds:datastoreItem xmlns:ds="http://schemas.openxmlformats.org/officeDocument/2006/customXml" ds:itemID="{CF1D1465-AA96-4DA0-95E9-0CEA48C72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TM16410107</Template>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Financial Summary</vt:lpstr>
      <vt:lpstr>Recipes</vt:lpstr>
      <vt:lpstr>Cash Flow</vt:lpstr>
      <vt:lpstr>CVP</vt:lpstr>
      <vt:lpstr>GAAP Bal Sheet, Income Statmnt</vt:lpstr>
      <vt:lpstr>Cash_beginning</vt:lpstr>
      <vt:lpstr>Cash_minimum</vt:lpstr>
      <vt:lpstr>Company_name</vt:lpstr>
      <vt:lpstr>'Financial Summary'!Print_Area</vt:lpstr>
      <vt:lpstr>'Cash Flow'!Print_Titles</vt:lpstr>
      <vt:lpstr>Start_date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Eshan Mukherjee</dc:creator>
  <cp:lastModifiedBy>Eshan Mukherjee</cp:lastModifiedBy>
  <dcterms:created xsi:type="dcterms:W3CDTF">2019-07-07T23:32:22Z</dcterms:created>
  <dcterms:modified xsi:type="dcterms:W3CDTF">2026-10-06T22:07:00Z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