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iba\Desktop\Emory M&amp;A\"/>
    </mc:Choice>
  </mc:AlternateContent>
  <xr:revisionPtr revIDLastSave="0" documentId="8_{7BEADB73-3938-48D5-A7C8-BA569FF6AF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ison Pill" sheetId="1" r:id="rId1"/>
  </sheets>
  <calcPr calcId="181029"/>
</workbook>
</file>

<file path=xl/calcChain.xml><?xml version="1.0" encoding="utf-8"?>
<calcChain xmlns="http://schemas.openxmlformats.org/spreadsheetml/2006/main">
  <c r="G6" i="1" l="1"/>
  <c r="G5" i="1"/>
  <c r="F5" i="1"/>
  <c r="E7" i="1"/>
  <c r="E6" i="1"/>
  <c r="C5" i="1"/>
  <c r="D6" i="1"/>
  <c r="D5" i="1"/>
  <c r="C6" i="1"/>
  <c r="J7" i="1"/>
  <c r="J8" i="1" s="1"/>
  <c r="J9" i="1" s="1"/>
  <c r="F7" i="1"/>
  <c r="C7" i="1"/>
  <c r="B7" i="1"/>
  <c r="B6" i="1"/>
  <c r="B5" i="1"/>
  <c r="E5" i="1" s="1"/>
  <c r="J4" i="1"/>
  <c r="J5" i="1" s="1"/>
  <c r="J10" i="1" s="1"/>
  <c r="J11" i="1" s="1"/>
  <c r="J12" i="1" s="1"/>
  <c r="E8" i="1"/>
  <c r="G8" i="1"/>
  <c r="F8" i="1"/>
  <c r="D8" i="1"/>
  <c r="C8" i="1"/>
  <c r="F6" i="1" l="1"/>
  <c r="G7" i="1"/>
  <c r="D7" i="1"/>
</calcChain>
</file>

<file path=xl/sharedStrings.xml><?xml version="1.0" encoding="utf-8"?>
<sst xmlns="http://schemas.openxmlformats.org/spreadsheetml/2006/main" count="38" uniqueCount="34">
  <si>
    <t>Poison Pill Example</t>
  </si>
  <si>
    <t>Assumptions</t>
  </si>
  <si>
    <t>Initial Market Cap ($mm)</t>
  </si>
  <si>
    <t>Pre Pill Exercise</t>
  </si>
  <si>
    <t>Post Pill Exercise</t>
  </si>
  <si>
    <t>Initial Shares (mm)</t>
  </si>
  <si>
    <t>Shares (millions)</t>
  </si>
  <si>
    <t>% Ownership</t>
  </si>
  <si>
    <t>Value ($ Millions)</t>
  </si>
  <si>
    <t>Initial Share Price</t>
  </si>
  <si>
    <t>Hostile Bidder</t>
  </si>
  <si>
    <t>Rights Exercise Price (50% of market)</t>
  </si>
  <si>
    <t>Other Shareholders</t>
  </si>
  <si>
    <t>Hostile shares (mm)</t>
  </si>
  <si>
    <t>Total</t>
  </si>
  <si>
    <t>Other shares (mm)</t>
  </si>
  <si>
    <t>New shares issued to others (mm)</t>
  </si>
  <si>
    <t>Total shares after pill (mm)</t>
  </si>
  <si>
    <t>Cash raised from rights ($mm)</t>
  </si>
  <si>
    <t>Total equity value after pill ($mm)</t>
  </si>
  <si>
    <t>Share price after pill</t>
  </si>
  <si>
    <r>
      <t>Total company equity value:</t>
    </r>
    <r>
      <rPr>
        <sz val="11"/>
        <color theme="1"/>
        <rFont val="Calibri"/>
        <family val="2"/>
        <scheme val="minor"/>
      </rPr>
      <t xml:space="preserve"> $725m</t>
    </r>
  </si>
  <si>
    <r>
      <t>Total shares:</t>
    </r>
    <r>
      <rPr>
        <sz val="11"/>
        <color theme="1"/>
        <rFont val="Calibri"/>
        <family val="2"/>
        <scheme val="minor"/>
      </rPr>
      <t xml:space="preserve"> 190m</t>
    </r>
  </si>
  <si>
    <r>
      <t>Share price:</t>
    </r>
    <r>
      <rPr>
        <sz val="11"/>
        <color theme="1"/>
        <rFont val="Calibri"/>
        <family val="2"/>
        <scheme val="minor"/>
      </rPr>
      <t xml:space="preserve"> ≈ $3.82</t>
    </r>
  </si>
  <si>
    <r>
      <t>Hostile bidder:</t>
    </r>
    <r>
      <rPr>
        <sz val="11"/>
        <color theme="1"/>
        <rFont val="Calibri"/>
        <family val="2"/>
        <scheme val="minor"/>
      </rPr>
      <t xml:space="preserve"> 10m shares → </t>
    </r>
    <r>
      <rPr>
        <b/>
        <sz val="11"/>
        <color theme="1"/>
        <rFont val="Calibri"/>
        <family val="2"/>
        <scheme val="minor"/>
      </rPr>
      <t>5.3% ownership</t>
    </r>
    <r>
      <rPr>
        <sz val="11"/>
        <color theme="1"/>
        <rFont val="Calibri"/>
        <family val="2"/>
        <scheme val="minor"/>
      </rPr>
      <t xml:space="preserve">, value ≈ </t>
    </r>
    <r>
      <rPr>
        <b/>
        <sz val="11"/>
        <color theme="1"/>
        <rFont val="Calibri"/>
        <family val="2"/>
        <scheme val="minor"/>
      </rPr>
      <t>$38.2m</t>
    </r>
  </si>
  <si>
    <r>
      <t>Other shareholders:</t>
    </r>
    <r>
      <rPr>
        <sz val="11"/>
        <color theme="1"/>
        <rFont val="Calibri"/>
        <family val="2"/>
        <scheme val="minor"/>
      </rPr>
      <t xml:space="preserve"> 180m shares → </t>
    </r>
    <r>
      <rPr>
        <b/>
        <sz val="11"/>
        <color theme="1"/>
        <rFont val="Calibri"/>
        <family val="2"/>
        <scheme val="minor"/>
      </rPr>
      <t>94.7% ownership</t>
    </r>
    <r>
      <rPr>
        <sz val="11"/>
        <color theme="1"/>
        <rFont val="Calibri"/>
        <family val="2"/>
        <scheme val="minor"/>
      </rPr>
      <t xml:space="preserve">, value ≈ </t>
    </r>
    <r>
      <rPr>
        <b/>
        <sz val="11"/>
        <color theme="1"/>
        <rFont val="Calibri"/>
        <family val="2"/>
        <scheme val="minor"/>
      </rPr>
      <t>$686.8m</t>
    </r>
  </si>
  <si>
    <r>
      <t xml:space="preserve">Note: other shareholders paid $225m to exercise the rights, so their </t>
    </r>
    <r>
      <rPr>
        <b/>
        <sz val="11"/>
        <color theme="1"/>
        <rFont val="Calibri"/>
        <family val="2"/>
        <scheme val="minor"/>
      </rPr>
      <t>net wealth</t>
    </r>
    <r>
      <rPr>
        <sz val="11"/>
        <color theme="1"/>
        <rFont val="Calibri"/>
        <family val="2"/>
        <scheme val="minor"/>
      </rPr>
      <t xml:space="preserve"> is:</t>
    </r>
  </si>
  <si>
    <t>$686.8m−$225m≈$461.8m\$686.8m - \$225m \approx \$461.8m$686.8m−$225m≈$461.8m</t>
  </si>
  <si>
    <r>
      <t xml:space="preserve">vs $450m before → gain ≈ </t>
    </r>
    <r>
      <rPr>
        <b/>
        <sz val="11"/>
        <color theme="1"/>
        <rFont val="Calibri"/>
        <family val="2"/>
        <scheme val="minor"/>
      </rPr>
      <t>$11.8m</t>
    </r>
    <r>
      <rPr>
        <sz val="11"/>
        <color theme="1"/>
        <rFont val="Calibri"/>
        <family val="2"/>
        <scheme val="minor"/>
      </rPr>
      <t>.</t>
    </r>
  </si>
  <si>
    <r>
      <t>Ownership diluted</t>
    </r>
    <r>
      <rPr>
        <sz val="11"/>
        <color theme="1"/>
        <rFont val="Calibri"/>
        <family val="2"/>
        <scheme val="minor"/>
      </rPr>
      <t xml:space="preserve"> from </t>
    </r>
    <r>
      <rPr>
        <b/>
        <sz val="11"/>
        <color theme="1"/>
        <rFont val="Calibri"/>
        <family val="2"/>
        <scheme val="minor"/>
      </rPr>
      <t>10% to ~5.3%</t>
    </r>
    <r>
      <rPr>
        <sz val="11"/>
        <color theme="1"/>
        <rFont val="Calibri"/>
        <family val="2"/>
        <scheme val="minor"/>
      </rPr>
      <t>.</t>
    </r>
  </si>
  <si>
    <r>
      <t>Wealth loss:</t>
    </r>
    <r>
      <rPr>
        <sz val="11"/>
        <color theme="1"/>
        <rFont val="Calibri"/>
        <family val="2"/>
        <scheme val="minor"/>
      </rPr>
      <t xml:space="preserve"> from $50m to about $38.2m → </t>
    </r>
    <r>
      <rPr>
        <b/>
        <sz val="11"/>
        <color theme="1"/>
        <rFont val="Calibri"/>
        <family val="2"/>
        <scheme val="minor"/>
      </rPr>
      <t>$11.8m destroyed</t>
    </r>
    <r>
      <rPr>
        <sz val="11"/>
        <color theme="1"/>
        <rFont val="Calibri"/>
        <family val="2"/>
        <scheme val="minor"/>
      </rPr>
      <t xml:space="preserve"> (transferred to other shareholders).</t>
    </r>
  </si>
  <si>
    <t>To get back to 10% after the pill, the bidder would have to buy many more shares at the new price, making a takeover much more expensive and unattractive.</t>
  </si>
  <si>
    <t>That’s exactly what the poison pill is designed to do - dilute and financially punish the hostile bidder once they cross the threshold.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</si>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</sst>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F16" sqref="F16"/>
    </sheetView>
  </sheetViews>
  <sheetFormatPr defaultRowHeight="14.4" x14ac:dyDescent="0.3"/>
  <cols>
    <col min="1" max="1" width="16.77734375" bestFit="1" customWidth="1"/>
    <col min="2" max="2" width="14.21875" bestFit="1" customWidth="1"/>
    <col min="3" max="3" width="11.5546875" bestFit="1" customWidth="1"/>
    <col min="4" max="4" width="15" bestFit="1" customWidth="1"/>
    <col min="5" max="5" width="14.5546875" bestFit="1" customWidth="1"/>
    <col min="6" max="6" width="12" bestFit="1" customWidth="1"/>
    <col min="7" max="7" width="15" bestFit="1" customWidth="1"/>
    <col min="9" max="9" width="44.6640625" customWidth="1"/>
  </cols>
  <sheetData>
    <row r="1" spans="1:10" x14ac:dyDescent="0.3">
      <c r="A1" t="s">
        <v>0</v>
      </c>
      <c r="I1" s="1" t="s">
        <v>1</v>
      </c>
      <c r="J1" s="1"/>
    </row>
    <row r="2" spans="1:10" x14ac:dyDescent="0.3">
      <c r="I2" t="s">
        <v>2</v>
      </c>
      <c r="J2">
        <v>500</v>
      </c>
    </row>
    <row r="3" spans="1:10" x14ac:dyDescent="0.3">
      <c r="B3" s="1" t="s">
        <v>3</v>
      </c>
      <c r="C3" s="1"/>
      <c r="D3" s="1"/>
      <c r="E3" s="1" t="s">
        <v>4</v>
      </c>
      <c r="F3" s="1"/>
      <c r="G3" s="1"/>
      <c r="I3" t="s">
        <v>5</v>
      </c>
      <c r="J3">
        <v>100</v>
      </c>
    </row>
    <row r="4" spans="1:10" x14ac:dyDescent="0.3">
      <c r="B4" s="1" t="s">
        <v>6</v>
      </c>
      <c r="C4" s="1" t="s">
        <v>7</v>
      </c>
      <c r="D4" s="1" t="s">
        <v>8</v>
      </c>
      <c r="E4" s="1" t="s">
        <v>6</v>
      </c>
      <c r="F4" s="1" t="s">
        <v>7</v>
      </c>
      <c r="G4" s="1" t="s">
        <v>8</v>
      </c>
      <c r="I4" t="s">
        <v>9</v>
      </c>
      <c r="J4">
        <f>J2/J3</f>
        <v>5</v>
      </c>
    </row>
    <row r="5" spans="1:10" x14ac:dyDescent="0.3">
      <c r="A5" t="s">
        <v>10</v>
      </c>
      <c r="B5">
        <f>J6</f>
        <v>10</v>
      </c>
      <c r="C5">
        <f>B5/$B$7</f>
        <v>0.1</v>
      </c>
      <c r="D5">
        <f>B5*$J$4</f>
        <v>50</v>
      </c>
      <c r="E5">
        <f>B5</f>
        <v>10</v>
      </c>
      <c r="F5">
        <f>E5/$E$7</f>
        <v>5.2631578947368418E-2</v>
      </c>
      <c r="G5">
        <f>E5*$J$12</f>
        <v>38.15789473684211</v>
      </c>
      <c r="I5" t="s">
        <v>11</v>
      </c>
      <c r="J5">
        <f>J4/2</f>
        <v>2.5</v>
      </c>
    </row>
    <row r="6" spans="1:10" x14ac:dyDescent="0.3">
      <c r="A6" t="s">
        <v>12</v>
      </c>
      <c r="B6">
        <f>J7</f>
        <v>90</v>
      </c>
      <c r="C6">
        <f>B6/$B$7</f>
        <v>0.9</v>
      </c>
      <c r="D6">
        <f>B6*$J$4</f>
        <v>450</v>
      </c>
      <c r="E6">
        <f>B6+$J$8</f>
        <v>180</v>
      </c>
      <c r="F6">
        <f>E6/$E$7</f>
        <v>0.94736842105263153</v>
      </c>
      <c r="G6">
        <f>E6*$J$12</f>
        <v>686.84210526315792</v>
      </c>
      <c r="I6" t="s">
        <v>13</v>
      </c>
      <c r="J6">
        <v>10</v>
      </c>
    </row>
    <row r="7" spans="1:10" x14ac:dyDescent="0.3">
      <c r="A7" t="s">
        <v>14</v>
      </c>
      <c r="B7">
        <f>J3</f>
        <v>100</v>
      </c>
      <c r="C7">
        <f>1</f>
        <v>1</v>
      </c>
      <c r="D7">
        <f>D5+D6</f>
        <v>500</v>
      </c>
      <c r="E7">
        <f>J9</f>
        <v>190</v>
      </c>
      <c r="F7">
        <f>1</f>
        <v>1</v>
      </c>
      <c r="G7">
        <f>G5+G6</f>
        <v>725</v>
      </c>
      <c r="I7" t="s">
        <v>15</v>
      </c>
      <c r="J7">
        <f>J3-J6</f>
        <v>90</v>
      </c>
    </row>
    <row r="8" spans="1:10" x14ac:dyDescent="0.3">
      <c r="C8" t="str">
        <f ca="1">_xlfn.FORMULATEXT(C5)</f>
        <v>=B5/$B$7</v>
      </c>
      <c r="D8" t="str">
        <f ca="1">_xlfn.FORMULATEXT(D5)</f>
        <v>=B5*$J$4</v>
      </c>
      <c r="E8" t="str">
        <f ca="1">_xlfn.FORMULATEXT(E5)</f>
        <v>=B5</v>
      </c>
      <c r="F8" t="str">
        <f ca="1">_xlfn.FORMULATEXT(F5)</f>
        <v>=E5/$E$7</v>
      </c>
      <c r="G8" t="str">
        <f ca="1">_xlfn.FORMULATEXT(G5)</f>
        <v>=E5*$J$12</v>
      </c>
      <c r="I8" t="s">
        <v>16</v>
      </c>
      <c r="J8">
        <f>J7</f>
        <v>90</v>
      </c>
    </row>
    <row r="9" spans="1:10" x14ac:dyDescent="0.3">
      <c r="I9" t="s">
        <v>17</v>
      </c>
      <c r="J9">
        <f>J3+J8</f>
        <v>190</v>
      </c>
    </row>
    <row r="10" spans="1:10" x14ac:dyDescent="0.3">
      <c r="I10" t="s">
        <v>18</v>
      </c>
      <c r="J10">
        <f>J5*J8</f>
        <v>225</v>
      </c>
    </row>
    <row r="11" spans="1:10" x14ac:dyDescent="0.3">
      <c r="I11" t="s">
        <v>19</v>
      </c>
      <c r="J11">
        <f>J2+J10</f>
        <v>725</v>
      </c>
    </row>
    <row r="12" spans="1:10" x14ac:dyDescent="0.3">
      <c r="I12" t="s">
        <v>20</v>
      </c>
      <c r="J12">
        <f>J11/J9</f>
        <v>3.8157894736842106</v>
      </c>
    </row>
    <row r="15" spans="1:10" ht="18" x14ac:dyDescent="0.3">
      <c r="B15" s="2" t="s">
        <v>33</v>
      </c>
      <c r="I15" s="2" t="s">
        <v>33</v>
      </c>
    </row>
    <row r="16" spans="1:10" x14ac:dyDescent="0.3">
      <c r="B16" s="3"/>
      <c r="I16" s="3"/>
    </row>
    <row r="17" spans="2:9" x14ac:dyDescent="0.3">
      <c r="B17" s="4" t="s">
        <v>21</v>
      </c>
      <c r="I17" s="4" t="s">
        <v>29</v>
      </c>
    </row>
    <row r="18" spans="2:9" x14ac:dyDescent="0.3">
      <c r="B18" s="3"/>
      <c r="I18" s="3"/>
    </row>
    <row r="19" spans="2:9" x14ac:dyDescent="0.3">
      <c r="B19" s="4" t="s">
        <v>22</v>
      </c>
      <c r="I19" s="4" t="s">
        <v>30</v>
      </c>
    </row>
    <row r="20" spans="2:9" x14ac:dyDescent="0.3">
      <c r="B20" s="3"/>
      <c r="I20" s="3"/>
    </row>
    <row r="21" spans="2:9" x14ac:dyDescent="0.3">
      <c r="B21" s="4" t="s">
        <v>23</v>
      </c>
      <c r="I21" s="3" t="s">
        <v>31</v>
      </c>
    </row>
    <row r="22" spans="2:9" x14ac:dyDescent="0.3">
      <c r="B22" s="3"/>
    </row>
    <row r="23" spans="2:9" x14ac:dyDescent="0.3">
      <c r="B23" s="4" t="s">
        <v>24</v>
      </c>
      <c r="I23" t="s">
        <v>32</v>
      </c>
    </row>
    <row r="24" spans="2:9" x14ac:dyDescent="0.3">
      <c r="B24" s="3"/>
    </row>
    <row r="25" spans="2:9" x14ac:dyDescent="0.3">
      <c r="B25" s="4" t="s">
        <v>25</v>
      </c>
    </row>
    <row r="27" spans="2:9" x14ac:dyDescent="0.3">
      <c r="B27" t="s">
        <v>26</v>
      </c>
    </row>
    <row r="29" spans="2:9" x14ac:dyDescent="0.3">
      <c r="B29" t="s">
        <v>27</v>
      </c>
    </row>
    <row r="31" spans="2:9" x14ac:dyDescent="0.3">
      <c r="B31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Poison Pill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2025-11-18T17:15:20Z</dcterms:created>
  <dcterms:modified xsi:type="dcterms:W3CDTF">2025-11-18T22:06:09Z</dcterms:modified>
</cp:coreProperties>
</file>